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/>
  <mc:AlternateContent xmlns:mc="http://schemas.openxmlformats.org/markup-compatibility/2006">
    <mc:Choice Requires="x15">
      <x15ac:absPath xmlns:x15ac="http://schemas.microsoft.com/office/spreadsheetml/2010/11/ac" url="C:\Users\alfredo\Desktop\resp pc oficina\Mis documentos\TOASTMASTERS\"/>
    </mc:Choice>
  </mc:AlternateContent>
  <bookViews>
    <workbookView xWindow="0" yWindow="0" windowWidth="20490" windowHeight="7530"/>
  </bookViews>
  <sheets>
    <sheet name="Julio 2016" sheetId="7" r:id="rId1"/>
    <sheet name="Julio 2016 (2)" sheetId="8" r:id="rId2"/>
  </sheets>
  <definedNames>
    <definedName name="_xlnm.Print_Area" localSheetId="0">'Julio 2016'!$A$1:$F$88</definedName>
    <definedName name="_xlnm.Print_Area" localSheetId="1">'Julio 2016 (2)'!$A$1:$D$63</definedName>
  </definedNames>
  <calcPr calcId="171027"/>
</workbook>
</file>

<file path=xl/calcChain.xml><?xml version="1.0" encoding="utf-8"?>
<calcChain xmlns="http://schemas.openxmlformats.org/spreadsheetml/2006/main">
  <c r="C107" i="7" l="1"/>
  <c r="C98" i="7"/>
  <c r="C108" i="7"/>
  <c r="C115" i="7" l="1"/>
  <c r="D88" i="7"/>
  <c r="C88" i="7"/>
  <c r="F56" i="8"/>
  <c r="F40" i="8"/>
  <c r="F36" i="8"/>
  <c r="F32" i="8"/>
  <c r="F22" i="8"/>
  <c r="F15" i="8"/>
  <c r="F13" i="8"/>
  <c r="F12" i="8"/>
  <c r="F8" i="8"/>
  <c r="C72" i="8"/>
  <c r="C70" i="8"/>
  <c r="D63" i="8"/>
  <c r="C63" i="8"/>
  <c r="C96" i="7"/>
  <c r="C100" i="7" l="1"/>
  <c r="C118" i="7" s="1"/>
  <c r="C74" i="8"/>
  <c r="E8" i="7" l="1"/>
  <c r="E9" i="7" s="1"/>
  <c r="E10" i="7" s="1"/>
  <c r="E11" i="7" s="1"/>
  <c r="E12" i="7" s="1"/>
  <c r="E7" i="7"/>
  <c r="E13" i="7" l="1"/>
  <c r="E14" i="7" s="1"/>
  <c r="E15" i="7" s="1"/>
  <c r="E16" i="7" s="1"/>
  <c r="E17" i="7" s="1"/>
  <c r="E18" i="7" s="1"/>
  <c r="E19" i="7" s="1"/>
  <c r="E20" i="7" s="1"/>
  <c r="E21" i="7" s="1"/>
  <c r="E22" i="7" s="1"/>
  <c r="E23" i="7" s="1"/>
  <c r="E24" i="7" s="1"/>
  <c r="E25" i="7" s="1"/>
  <c r="E26" i="7" s="1"/>
  <c r="E27" i="7" s="1"/>
  <c r="E28" i="7" s="1"/>
  <c r="E29" i="7" s="1"/>
  <c r="E30" i="7" s="1"/>
  <c r="E31" i="7" s="1"/>
  <c r="E32" i="7" s="1"/>
  <c r="E33" i="7" s="1"/>
  <c r="E34" i="7" s="1"/>
  <c r="E35" i="7" s="1"/>
  <c r="E36" i="7" s="1"/>
  <c r="E37" i="7" s="1"/>
  <c r="E38" i="7" s="1"/>
  <c r="E39" i="7" s="1"/>
  <c r="E40" i="7" s="1"/>
  <c r="E41" i="7" l="1"/>
  <c r="E42" i="7" l="1"/>
  <c r="E43" i="7" l="1"/>
  <c r="E44" i="7" l="1"/>
  <c r="E45" i="7" l="1"/>
  <c r="E46" i="7" l="1"/>
  <c r="E47" i="7" l="1"/>
  <c r="E48" i="7" l="1"/>
  <c r="E49" i="7" l="1"/>
  <c r="E50" i="7" l="1"/>
  <c r="E51" i="7" l="1"/>
  <c r="E52" i="7" l="1"/>
  <c r="E53" i="7" l="1"/>
  <c r="E54" i="7" l="1"/>
  <c r="E55" i="7" s="1"/>
  <c r="E56" i="7" s="1"/>
  <c r="E57" i="7" s="1"/>
  <c r="E58" i="7" s="1"/>
  <c r="E59" i="7" s="1"/>
  <c r="E60" i="7" s="1"/>
  <c r="E61" i="7" s="1"/>
  <c r="E62" i="7" s="1"/>
  <c r="E63" i="7" s="1"/>
  <c r="E64" i="7" s="1"/>
  <c r="E65" i="7" s="1"/>
  <c r="E66" i="7" s="1"/>
  <c r="E67" i="7" s="1"/>
  <c r="E68" i="7" s="1"/>
  <c r="E69" i="7" s="1"/>
  <c r="E70" i="7" s="1"/>
  <c r="E71" i="7" s="1"/>
  <c r="E72" i="7" s="1"/>
  <c r="E73" i="7" s="1"/>
  <c r="E74" i="7" s="1"/>
  <c r="E75" i="7" s="1"/>
  <c r="E76" i="7" s="1"/>
  <c r="E77" i="7" s="1"/>
  <c r="E78" i="7" s="1"/>
  <c r="E79" i="7" s="1"/>
  <c r="E80" i="7" s="1"/>
  <c r="E81" i="7" s="1"/>
  <c r="E82" i="7" s="1"/>
  <c r="E83" i="7" s="1"/>
  <c r="E84" i="7" s="1"/>
  <c r="E85" i="7" s="1"/>
  <c r="E86" i="7" s="1"/>
  <c r="E87" i="7" s="1"/>
</calcChain>
</file>

<file path=xl/comments1.xml><?xml version="1.0" encoding="utf-8"?>
<comments xmlns="http://schemas.openxmlformats.org/spreadsheetml/2006/main">
  <authors>
    <author>alfredo</author>
  </authors>
  <commentList>
    <comment ref="B66" authorId="0" shapeId="0">
      <text>
        <r>
          <rPr>
            <b/>
            <sz val="9"/>
            <color indexed="81"/>
            <rFont val="Tahoma"/>
            <family val="2"/>
          </rPr>
          <t>alfredo:</t>
        </r>
        <r>
          <rPr>
            <sz val="9"/>
            <color indexed="81"/>
            <rFont val="Tahoma"/>
            <family val="2"/>
          </rPr>
          <t xml:space="preserve">
AGUSTIN BRAVO</t>
        </r>
      </text>
    </comment>
  </commentList>
</comments>
</file>

<file path=xl/comments2.xml><?xml version="1.0" encoding="utf-8"?>
<comments xmlns="http://schemas.openxmlformats.org/spreadsheetml/2006/main">
  <authors>
    <author>alfredo</author>
  </authors>
  <commentList>
    <comment ref="B33" authorId="0" shapeId="0">
      <text>
        <r>
          <rPr>
            <b/>
            <sz val="9"/>
            <color indexed="81"/>
            <rFont val="Tahoma"/>
            <family val="2"/>
          </rPr>
          <t>alfredo:</t>
        </r>
        <r>
          <rPr>
            <sz val="9"/>
            <color indexed="81"/>
            <rFont val="Tahoma"/>
            <family val="2"/>
          </rPr>
          <t xml:space="preserve">
AGUSTIN BRAVO</t>
        </r>
      </text>
    </comment>
  </commentList>
</comments>
</file>

<file path=xl/sharedStrings.xml><?xml version="1.0" encoding="utf-8"?>
<sst xmlns="http://schemas.openxmlformats.org/spreadsheetml/2006/main" count="168" uniqueCount="78">
  <si>
    <t>CLUB NINI TREVIT</t>
  </si>
  <si>
    <t>INFORME DE TESORERIA</t>
  </si>
  <si>
    <t>CONCEPTO</t>
  </si>
  <si>
    <t>INGRESO</t>
  </si>
  <si>
    <t>EGRESO</t>
  </si>
  <si>
    <t>SALDO</t>
  </si>
  <si>
    <t>TOTALES</t>
  </si>
  <si>
    <t>Capacitación Oficiales</t>
  </si>
  <si>
    <t>Recibido del Tesorero anterior</t>
  </si>
  <si>
    <t>Pago Sesiones de Agosto</t>
  </si>
  <si>
    <t>Servicio de Pastel</t>
  </si>
  <si>
    <t>USB</t>
  </si>
  <si>
    <t>FECHA</t>
  </si>
  <si>
    <t>Cuotas cobradas en  Julio</t>
  </si>
  <si>
    <t>Cuotas cobradas en  Agosto</t>
  </si>
  <si>
    <t>pastel</t>
  </si>
  <si>
    <t>Arietta Serna Tesorera Concurso</t>
  </si>
  <si>
    <t>Cuotas cobradas en  Septiembre 2016</t>
  </si>
  <si>
    <t>papeleria</t>
  </si>
  <si>
    <t>impresiones</t>
  </si>
  <si>
    <t>reconocimientos en cristal</t>
  </si>
  <si>
    <t>compras convención Washington</t>
  </si>
  <si>
    <t>Cuotas cobradas en  Octubre 2016</t>
  </si>
  <si>
    <t>Cuotas cobradas en  Noviembre 2016</t>
  </si>
  <si>
    <t>sesion del 7 de noviembre</t>
  </si>
  <si>
    <t>sesion del 14 de noviembre</t>
  </si>
  <si>
    <t>sesion del 28 de noviembre</t>
  </si>
  <si>
    <t>sesion del 5 de diciembre</t>
  </si>
  <si>
    <t>concurso division</t>
  </si>
  <si>
    <t xml:space="preserve">arreglo flores Gilberto </t>
  </si>
  <si>
    <t>flores</t>
  </si>
  <si>
    <t>platos</t>
  </si>
  <si>
    <t>Cuotas cobradas en  Diciembre 2016</t>
  </si>
  <si>
    <t>Cuotas cobradas convivio fin de año</t>
  </si>
  <si>
    <t xml:space="preserve">Pago convivio fin de año </t>
  </si>
  <si>
    <t>sesion del 16 de enero 2017</t>
  </si>
  <si>
    <t>sesion del 9 de enero 2017</t>
  </si>
  <si>
    <t>sesion del 30 de enero 2017</t>
  </si>
  <si>
    <t>cobranza realizada al dia de hoy</t>
  </si>
  <si>
    <t>cubiertos pastel</t>
  </si>
  <si>
    <t>sesión 23 de enero de 2017</t>
  </si>
  <si>
    <t>recibos para cobranza</t>
  </si>
  <si>
    <t>reconocimiento en cristal</t>
  </si>
  <si>
    <t>sesiones del 6,13,20, y 27 de  feb</t>
  </si>
  <si>
    <t>sesiones del 6,13,20, y 27 de  marzo 2017</t>
  </si>
  <si>
    <t>capacitacion oficiales</t>
  </si>
  <si>
    <t>Cesar Yair concurso de area</t>
  </si>
  <si>
    <t>Entrega de Reconocimiento</t>
  </si>
  <si>
    <t>sesiones 3 y 24 abril</t>
  </si>
  <si>
    <t>Impresiones de nombres miembros</t>
  </si>
  <si>
    <t>sesiones 8,15,22,y 29 mayo 2017</t>
  </si>
  <si>
    <t>sesiones 5,12,19,26 de junio 2017</t>
  </si>
  <si>
    <t>sesiones 3, 10, 17, y 24 julio 2017</t>
  </si>
  <si>
    <t>Recibido de la Administración anterior</t>
  </si>
  <si>
    <t>Cuotas cobradas</t>
  </si>
  <si>
    <t>Total de ingresos</t>
  </si>
  <si>
    <t>concurso de area</t>
  </si>
  <si>
    <t>Reconocimiento</t>
  </si>
  <si>
    <t xml:space="preserve">convivio fin de año </t>
  </si>
  <si>
    <t xml:space="preserve">reconocimiento </t>
  </si>
  <si>
    <t xml:space="preserve">reconocimientos </t>
  </si>
  <si>
    <t>Concurso</t>
  </si>
  <si>
    <t xml:space="preserve">flores </t>
  </si>
  <si>
    <t>Sesiones de Agosto</t>
  </si>
  <si>
    <t>Egresos</t>
  </si>
  <si>
    <t>capacitación oficiales</t>
  </si>
  <si>
    <t>concursos</t>
  </si>
  <si>
    <t>convivio de fin de año</t>
  </si>
  <si>
    <t>Servicio de pastel</t>
  </si>
  <si>
    <t>reconocimientos</t>
  </si>
  <si>
    <t>uso de salones</t>
  </si>
  <si>
    <t>total de egresos</t>
  </si>
  <si>
    <t xml:space="preserve">Cuotas cobradas de convivio fin de año </t>
  </si>
  <si>
    <t xml:space="preserve"> </t>
  </si>
  <si>
    <t>saldo final</t>
  </si>
  <si>
    <t>ESTADO DE RESULTADOS</t>
  </si>
  <si>
    <t>1 DE JULIO AL 19 DE JUNIO DE 2017</t>
  </si>
  <si>
    <t>reembolso papeleria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</si>
</sst>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1" x14ac:knownFonts="1">
    <font>
      <sz val="11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20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4" fontId="0" fillId="0" borderId="0" xfId="0" applyNumberFormat="1"/>
    <xf numFmtId="0" fontId="0" fillId="0" borderId="1" xfId="0" applyBorder="1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2" borderId="0" xfId="0" applyFill="1"/>
    <xf numFmtId="0" fontId="0" fillId="2" borderId="0" xfId="0" applyFill="1" applyAlignment="1">
      <alignment horizontal="center" vertical="center"/>
    </xf>
    <xf numFmtId="164" fontId="0" fillId="2" borderId="0" xfId="0" applyNumberFormat="1" applyFill="1"/>
    <xf numFmtId="0" fontId="7" fillId="0" borderId="0" xfId="0" applyFont="1"/>
    <xf numFmtId="0" fontId="7" fillId="0" borderId="0" xfId="0" applyFont="1" applyAlignment="1">
      <alignment horizontal="center" vertical="center"/>
    </xf>
    <xf numFmtId="0" fontId="0" fillId="3" borderId="0" xfId="0" applyFill="1"/>
    <xf numFmtId="43" fontId="0" fillId="0" borderId="0" xfId="0" applyNumberFormat="1"/>
    <xf numFmtId="43" fontId="0" fillId="0" borderId="0" xfId="1" applyFont="1"/>
    <xf numFmtId="43" fontId="10" fillId="0" borderId="0" xfId="1" applyFont="1"/>
    <xf numFmtId="0" fontId="10" fillId="0" borderId="0" xfId="0" applyFont="1"/>
    <xf numFmtId="43" fontId="10" fillId="0" borderId="0" xfId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3" fontId="0" fillId="4" borderId="0" xfId="1" applyFont="1" applyFill="1"/>
    <xf numFmtId="44" fontId="0" fillId="0" borderId="0" xfId="2" applyFont="1"/>
    <xf numFmtId="0" fontId="0" fillId="0" borderId="0" xfId="0" applyAlignment="1">
      <alignment horizontal="left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right"/>
    </xf>
    <xf numFmtId="44" fontId="0" fillId="0" borderId="2" xfId="2" applyFont="1" applyBorder="1"/>
    <xf numFmtId="43" fontId="0" fillId="0" borderId="3" xfId="1" applyFont="1" applyBorder="1"/>
    <xf numFmtId="43" fontId="0" fillId="0" borderId="4" xfId="0" applyNumberFormat="1" applyBorder="1"/>
    <xf numFmtId="43" fontId="0" fillId="0" borderId="4" xfId="1" applyFont="1" applyBorder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0"/>
  <sheetViews>
    <sheetView tabSelected="1" zoomScaleNormal="100" workbookViewId="0">
      <selection activeCell="B6" sqref="B6"/>
    </sheetView>
  </sheetViews>
  <sheetFormatPr baseColWidth="10" defaultRowHeight="14.25" x14ac:dyDescent="0.2"/>
  <cols>
    <col min="1" max="1" width="11" customWidth="1"/>
    <col min="2" max="2" width="37" customWidth="1"/>
    <col min="3" max="3" width="18.5" customWidth="1"/>
    <col min="4" max="4" width="17.125" customWidth="1"/>
    <col min="5" max="5" width="20.5" customWidth="1"/>
    <col min="6" max="6" width="2" style="17" customWidth="1"/>
    <col min="9" max="9" width="11" style="25"/>
    <col min="10" max="10" width="11" style="26"/>
    <col min="11" max="11" width="11" style="20"/>
  </cols>
  <sheetData>
    <row r="1" spans="1:11" ht="26.25" x14ac:dyDescent="0.4">
      <c r="B1" s="40" t="s">
        <v>0</v>
      </c>
      <c r="C1" s="40"/>
      <c r="D1" s="40"/>
      <c r="E1" s="40"/>
    </row>
    <row r="2" spans="1:11" ht="19.5" hidden="1" customHeight="1" x14ac:dyDescent="0.4">
      <c r="B2" s="5"/>
      <c r="C2" s="5"/>
      <c r="D2" s="5"/>
      <c r="E2" s="5"/>
    </row>
    <row r="3" spans="1:11" ht="27" hidden="1" customHeight="1" x14ac:dyDescent="0.4">
      <c r="B3" s="40" t="s">
        <v>1</v>
      </c>
      <c r="C3" s="40"/>
      <c r="D3" s="40"/>
      <c r="E3" s="40"/>
    </row>
    <row r="4" spans="1:11" ht="28.5" customHeight="1" x14ac:dyDescent="0.4">
      <c r="B4" s="41">
        <v>42905</v>
      </c>
      <c r="C4" s="40"/>
      <c r="D4" s="40"/>
      <c r="E4" s="40"/>
    </row>
    <row r="5" spans="1:11" ht="22.5" hidden="1" customHeight="1" x14ac:dyDescent="0.2"/>
    <row r="6" spans="1:11" s="4" customFormat="1" ht="30" customHeight="1" x14ac:dyDescent="0.2">
      <c r="A6" s="3" t="s">
        <v>12</v>
      </c>
      <c r="B6" s="3" t="s">
        <v>2</v>
      </c>
      <c r="C6" s="3" t="s">
        <v>3</v>
      </c>
      <c r="D6" s="3" t="s">
        <v>4</v>
      </c>
      <c r="E6" s="3" t="s">
        <v>5</v>
      </c>
      <c r="F6" s="18"/>
      <c r="I6" s="27"/>
      <c r="J6" s="28"/>
      <c r="K6" s="21"/>
    </row>
    <row r="7" spans="1:11" s="4" customFormat="1" ht="30" hidden="1" customHeight="1" x14ac:dyDescent="0.2">
      <c r="A7" s="12"/>
      <c r="B7" s="6" t="s">
        <v>8</v>
      </c>
      <c r="C7" s="7">
        <v>3800</v>
      </c>
      <c r="D7" s="7"/>
      <c r="E7" s="7">
        <f>C7</f>
        <v>3800</v>
      </c>
      <c r="F7" s="18"/>
      <c r="I7" s="27"/>
      <c r="J7" s="28"/>
      <c r="K7" s="21"/>
    </row>
    <row r="8" spans="1:11" s="4" customFormat="1" ht="30" hidden="1" customHeight="1" x14ac:dyDescent="0.2">
      <c r="A8" s="13">
        <v>42582</v>
      </c>
      <c r="B8" s="6" t="s">
        <v>13</v>
      </c>
      <c r="C8" s="7">
        <v>4200</v>
      </c>
      <c r="D8" s="7"/>
      <c r="E8" s="7">
        <f>C7+C8</f>
        <v>8000</v>
      </c>
      <c r="F8" s="18"/>
      <c r="I8" s="27"/>
      <c r="J8" s="28"/>
      <c r="K8" s="21"/>
    </row>
    <row r="9" spans="1:11" s="4" customFormat="1" ht="30" hidden="1" customHeight="1" x14ac:dyDescent="0.2">
      <c r="A9" s="13">
        <v>42576</v>
      </c>
      <c r="B9" s="6" t="s">
        <v>9</v>
      </c>
      <c r="C9" s="7"/>
      <c r="D9" s="7">
        <v>5325</v>
      </c>
      <c r="E9" s="7">
        <f>E8+C9-D9</f>
        <v>2675</v>
      </c>
      <c r="F9" s="18"/>
      <c r="I9" s="27"/>
      <c r="J9" s="28"/>
      <c r="K9" s="21"/>
    </row>
    <row r="10" spans="1:11" s="4" customFormat="1" ht="30" hidden="1" customHeight="1" x14ac:dyDescent="0.2">
      <c r="A10" s="13">
        <v>42576</v>
      </c>
      <c r="B10" s="6" t="s">
        <v>10</v>
      </c>
      <c r="C10" s="7"/>
      <c r="D10" s="7">
        <v>300</v>
      </c>
      <c r="E10" s="7">
        <f t="shared" ref="E10:E17" si="0">E9-D10</f>
        <v>2375</v>
      </c>
      <c r="F10" s="18"/>
      <c r="I10" s="27"/>
      <c r="J10" s="28"/>
      <c r="K10" s="21"/>
    </row>
    <row r="11" spans="1:11" s="4" customFormat="1" ht="30" hidden="1" customHeight="1" x14ac:dyDescent="0.2">
      <c r="A11" s="13">
        <v>42576</v>
      </c>
      <c r="B11" s="6" t="s">
        <v>11</v>
      </c>
      <c r="C11" s="7"/>
      <c r="D11" s="7">
        <v>100</v>
      </c>
      <c r="E11" s="7">
        <f t="shared" si="0"/>
        <v>2275</v>
      </c>
      <c r="F11" s="18"/>
      <c r="I11" s="27"/>
      <c r="J11" s="28"/>
      <c r="K11" s="21"/>
    </row>
    <row r="12" spans="1:11" s="4" customFormat="1" ht="30" hidden="1" customHeight="1" x14ac:dyDescent="0.2">
      <c r="A12" s="13">
        <v>42581</v>
      </c>
      <c r="B12" s="6" t="s">
        <v>7</v>
      </c>
      <c r="C12" s="7"/>
      <c r="D12" s="7">
        <v>200</v>
      </c>
      <c r="E12" s="14">
        <f t="shared" si="0"/>
        <v>2075</v>
      </c>
      <c r="F12" s="18"/>
      <c r="I12" s="27"/>
      <c r="J12" s="28"/>
      <c r="K12" s="21"/>
    </row>
    <row r="13" spans="1:11" s="4" customFormat="1" ht="30" hidden="1" customHeight="1" x14ac:dyDescent="0.2">
      <c r="A13" s="13">
        <v>42613</v>
      </c>
      <c r="B13" s="6" t="s">
        <v>14</v>
      </c>
      <c r="C13" s="7">
        <v>9300</v>
      </c>
      <c r="D13" s="7"/>
      <c r="E13" s="15">
        <f>+E12+C13</f>
        <v>11375</v>
      </c>
      <c r="F13" s="18"/>
      <c r="I13" s="27"/>
      <c r="J13" s="28"/>
      <c r="K13" s="21"/>
    </row>
    <row r="14" spans="1:11" s="4" customFormat="1" ht="30" hidden="1" customHeight="1" x14ac:dyDescent="0.2">
      <c r="A14" s="13">
        <v>42613</v>
      </c>
      <c r="B14" s="6" t="s">
        <v>15</v>
      </c>
      <c r="C14" s="7"/>
      <c r="D14" s="7">
        <v>360</v>
      </c>
      <c r="E14" s="7">
        <f t="shared" si="0"/>
        <v>11015</v>
      </c>
      <c r="F14" s="18"/>
      <c r="I14" s="27"/>
      <c r="J14" s="28"/>
      <c r="K14" s="21"/>
    </row>
    <row r="15" spans="1:11" s="4" customFormat="1" ht="30" hidden="1" customHeight="1" x14ac:dyDescent="0.2">
      <c r="A15" s="13">
        <v>42613</v>
      </c>
      <c r="B15" s="6" t="s">
        <v>15</v>
      </c>
      <c r="C15" s="7"/>
      <c r="D15" s="7">
        <v>340</v>
      </c>
      <c r="E15" s="7">
        <f t="shared" si="0"/>
        <v>10675</v>
      </c>
      <c r="F15" s="18"/>
      <c r="I15" s="27"/>
      <c r="J15" s="28"/>
      <c r="K15" s="21"/>
    </row>
    <row r="16" spans="1:11" s="4" customFormat="1" ht="30" hidden="1" customHeight="1" x14ac:dyDescent="0.2">
      <c r="A16" s="13">
        <v>42613</v>
      </c>
      <c r="B16" s="6" t="s">
        <v>16</v>
      </c>
      <c r="C16" s="7"/>
      <c r="D16" s="7">
        <v>500</v>
      </c>
      <c r="E16" s="14">
        <f t="shared" si="0"/>
        <v>10175</v>
      </c>
      <c r="F16" s="18"/>
      <c r="I16" s="27"/>
      <c r="J16" s="28"/>
      <c r="K16" s="21"/>
    </row>
    <row r="17" spans="1:11" s="4" customFormat="1" ht="30" hidden="1" customHeight="1" x14ac:dyDescent="0.2">
      <c r="A17" s="13">
        <v>42632</v>
      </c>
      <c r="B17" s="6" t="s">
        <v>9</v>
      </c>
      <c r="C17" s="7"/>
      <c r="D17" s="7">
        <v>5325</v>
      </c>
      <c r="E17" s="7">
        <f t="shared" si="0"/>
        <v>4850</v>
      </c>
      <c r="F17" s="18"/>
      <c r="I17" s="27"/>
      <c r="J17" s="28"/>
      <c r="K17" s="21"/>
    </row>
    <row r="18" spans="1:11" s="4" customFormat="1" ht="30" hidden="1" customHeight="1" x14ac:dyDescent="0.2">
      <c r="A18" s="13">
        <v>42643</v>
      </c>
      <c r="B18" s="6" t="s">
        <v>17</v>
      </c>
      <c r="C18" s="7">
        <v>5800</v>
      </c>
      <c r="D18" s="7"/>
      <c r="E18" s="7">
        <f>E17+C18-D18</f>
        <v>10650</v>
      </c>
      <c r="F18" s="18"/>
      <c r="I18" s="27"/>
      <c r="J18" s="28"/>
      <c r="K18" s="21"/>
    </row>
    <row r="19" spans="1:11" s="4" customFormat="1" ht="30" hidden="1" customHeight="1" x14ac:dyDescent="0.2">
      <c r="A19" s="13">
        <v>42617</v>
      </c>
      <c r="B19" s="6" t="s">
        <v>18</v>
      </c>
      <c r="C19" s="7"/>
      <c r="D19" s="7">
        <v>125</v>
      </c>
      <c r="E19" s="7">
        <f>E18+C19-D19</f>
        <v>10525</v>
      </c>
      <c r="F19" s="18"/>
      <c r="I19" s="27"/>
      <c r="J19" s="28"/>
      <c r="K19" s="21"/>
    </row>
    <row r="20" spans="1:11" s="4" customFormat="1" ht="30" hidden="1" customHeight="1" x14ac:dyDescent="0.2">
      <c r="A20" s="13">
        <v>42617</v>
      </c>
      <c r="B20" s="6" t="s">
        <v>19</v>
      </c>
      <c r="C20" s="7"/>
      <c r="D20" s="7">
        <v>325</v>
      </c>
      <c r="E20" s="7">
        <f t="shared" ref="E20:E29" si="1">E19+C20-D20</f>
        <v>10200</v>
      </c>
      <c r="F20" s="18"/>
      <c r="I20" s="27"/>
      <c r="J20" s="28"/>
      <c r="K20" s="21"/>
    </row>
    <row r="21" spans="1:11" s="4" customFormat="1" ht="30" hidden="1" customHeight="1" x14ac:dyDescent="0.2">
      <c r="A21" s="13">
        <v>42617</v>
      </c>
      <c r="B21" s="6" t="s">
        <v>20</v>
      </c>
      <c r="C21" s="7"/>
      <c r="D21" s="7">
        <v>350</v>
      </c>
      <c r="E21" s="7">
        <f t="shared" si="1"/>
        <v>9850</v>
      </c>
      <c r="F21" s="18"/>
      <c r="I21" s="27"/>
      <c r="J21" s="28"/>
      <c r="K21" s="21"/>
    </row>
    <row r="22" spans="1:11" s="4" customFormat="1" ht="30" hidden="1" customHeight="1" x14ac:dyDescent="0.2">
      <c r="A22" s="13">
        <v>42617</v>
      </c>
      <c r="B22" s="6" t="s">
        <v>21</v>
      </c>
      <c r="C22" s="7"/>
      <c r="D22" s="7">
        <v>2290</v>
      </c>
      <c r="E22" s="14">
        <f>E21+C22-D22</f>
        <v>7560</v>
      </c>
      <c r="F22" s="18"/>
      <c r="I22" s="27"/>
      <c r="J22" s="28"/>
      <c r="K22" s="21"/>
    </row>
    <row r="23" spans="1:11" s="4" customFormat="1" ht="30" hidden="1" customHeight="1" x14ac:dyDescent="0.2">
      <c r="A23" s="13">
        <v>42674</v>
      </c>
      <c r="B23" s="6" t="s">
        <v>22</v>
      </c>
      <c r="C23" s="7">
        <v>4000</v>
      </c>
      <c r="D23" s="7"/>
      <c r="E23" s="14">
        <f t="shared" si="1"/>
        <v>11560</v>
      </c>
      <c r="F23" s="18"/>
      <c r="I23" s="27"/>
      <c r="J23" s="28"/>
      <c r="K23" s="21"/>
    </row>
    <row r="24" spans="1:11" s="4" customFormat="1" ht="30" hidden="1" customHeight="1" x14ac:dyDescent="0.2">
      <c r="A24" s="13">
        <v>42704</v>
      </c>
      <c r="B24" s="6" t="s">
        <v>23</v>
      </c>
      <c r="C24" s="7">
        <v>7035</v>
      </c>
      <c r="D24" s="7"/>
      <c r="E24" s="7">
        <f>E23+C24-D24</f>
        <v>18595</v>
      </c>
      <c r="F24" s="18"/>
      <c r="I24" s="27"/>
      <c r="J24" s="28"/>
      <c r="K24" s="21"/>
    </row>
    <row r="25" spans="1:11" s="4" customFormat="1" ht="30" hidden="1" customHeight="1" x14ac:dyDescent="0.2">
      <c r="A25" s="13">
        <v>42704</v>
      </c>
      <c r="B25" s="10" t="s">
        <v>24</v>
      </c>
      <c r="C25" s="7"/>
      <c r="D25" s="7">
        <v>1995</v>
      </c>
      <c r="E25" s="7">
        <f>E24+C25-D25</f>
        <v>16600</v>
      </c>
      <c r="F25" s="18"/>
      <c r="I25" s="27"/>
      <c r="J25" s="28"/>
      <c r="K25" s="21"/>
    </row>
    <row r="26" spans="1:11" s="4" customFormat="1" ht="30" hidden="1" customHeight="1" x14ac:dyDescent="0.2">
      <c r="A26" s="13">
        <v>42704</v>
      </c>
      <c r="B26" s="10" t="s">
        <v>25</v>
      </c>
      <c r="C26" s="7"/>
      <c r="D26" s="7">
        <v>1995</v>
      </c>
      <c r="E26" s="7">
        <f>E25+C26-D26</f>
        <v>14605</v>
      </c>
      <c r="F26" s="18"/>
      <c r="I26" s="27"/>
      <c r="J26" s="28"/>
      <c r="K26" s="21"/>
    </row>
    <row r="27" spans="1:11" s="4" customFormat="1" ht="30" hidden="1" customHeight="1" x14ac:dyDescent="0.2">
      <c r="A27" s="13">
        <v>42704</v>
      </c>
      <c r="B27" s="10" t="s">
        <v>26</v>
      </c>
      <c r="C27" s="7"/>
      <c r="D27" s="7">
        <v>1995</v>
      </c>
      <c r="E27" s="7">
        <f t="shared" si="1"/>
        <v>12610</v>
      </c>
      <c r="F27" s="18"/>
      <c r="I27" s="27"/>
      <c r="J27" s="28"/>
      <c r="K27" s="21"/>
    </row>
    <row r="28" spans="1:11" s="4" customFormat="1" ht="30" hidden="1" customHeight="1" x14ac:dyDescent="0.2">
      <c r="A28" s="13">
        <v>42704</v>
      </c>
      <c r="B28" s="10" t="s">
        <v>27</v>
      </c>
      <c r="C28" s="7"/>
      <c r="D28" s="7">
        <v>1995</v>
      </c>
      <c r="E28" s="7">
        <f t="shared" si="1"/>
        <v>10615</v>
      </c>
      <c r="F28" s="18"/>
      <c r="I28" s="27"/>
      <c r="J28" s="28"/>
      <c r="K28" s="21"/>
    </row>
    <row r="29" spans="1:11" s="4" customFormat="1" ht="30" hidden="1" customHeight="1" x14ac:dyDescent="0.2">
      <c r="A29" s="13">
        <v>42704</v>
      </c>
      <c r="B29" s="6" t="s">
        <v>28</v>
      </c>
      <c r="C29" s="7"/>
      <c r="D29" s="7">
        <v>200</v>
      </c>
      <c r="E29" s="7">
        <f t="shared" si="1"/>
        <v>10415</v>
      </c>
      <c r="F29" s="18"/>
      <c r="I29" s="27"/>
      <c r="J29" s="28"/>
      <c r="K29" s="21"/>
    </row>
    <row r="30" spans="1:11" s="4" customFormat="1" ht="30" hidden="1" customHeight="1" x14ac:dyDescent="0.2">
      <c r="A30" s="13">
        <v>42704</v>
      </c>
      <c r="B30" s="6" t="s">
        <v>29</v>
      </c>
      <c r="C30" s="7"/>
      <c r="D30" s="7">
        <v>1350</v>
      </c>
      <c r="E30" s="7">
        <f>E29+C30-D30</f>
        <v>9065</v>
      </c>
      <c r="F30" s="18"/>
      <c r="I30" s="27"/>
      <c r="J30" s="28"/>
      <c r="K30" s="21"/>
    </row>
    <row r="31" spans="1:11" s="4" customFormat="1" ht="30" hidden="1" customHeight="1" x14ac:dyDescent="0.2">
      <c r="A31" s="13">
        <v>42704</v>
      </c>
      <c r="B31" s="6" t="s">
        <v>15</v>
      </c>
      <c r="C31" s="7"/>
      <c r="D31" s="7">
        <v>340</v>
      </c>
      <c r="E31" s="7">
        <f>E30+C31-D31</f>
        <v>8725</v>
      </c>
      <c r="F31" s="18"/>
      <c r="I31" s="27"/>
      <c r="J31" s="28"/>
      <c r="K31" s="21"/>
    </row>
    <row r="32" spans="1:11" s="4" customFormat="1" ht="30" hidden="1" customHeight="1" x14ac:dyDescent="0.2">
      <c r="A32" s="13">
        <v>42704</v>
      </c>
      <c r="B32" s="6" t="s">
        <v>30</v>
      </c>
      <c r="C32" s="7"/>
      <c r="D32" s="7">
        <v>350</v>
      </c>
      <c r="E32" s="7">
        <f t="shared" ref="E32:E37" si="2">E31+C32-D32</f>
        <v>8375</v>
      </c>
      <c r="F32" s="18"/>
      <c r="I32" s="27"/>
      <c r="J32" s="28"/>
      <c r="K32" s="21"/>
    </row>
    <row r="33" spans="1:11" s="4" customFormat="1" ht="30" hidden="1" customHeight="1" x14ac:dyDescent="0.2">
      <c r="A33" s="13">
        <v>42704</v>
      </c>
      <c r="B33" s="6" t="s">
        <v>31</v>
      </c>
      <c r="C33" s="7"/>
      <c r="D33" s="7">
        <v>50</v>
      </c>
      <c r="E33" s="7">
        <f t="shared" si="2"/>
        <v>8325</v>
      </c>
      <c r="F33" s="18"/>
      <c r="I33" s="27"/>
      <c r="J33" s="28"/>
      <c r="K33" s="21"/>
    </row>
    <row r="34" spans="1:11" s="4" customFormat="1" ht="30" hidden="1" customHeight="1" x14ac:dyDescent="0.2">
      <c r="A34" s="13">
        <v>42704</v>
      </c>
      <c r="B34" s="6" t="s">
        <v>15</v>
      </c>
      <c r="C34" s="7"/>
      <c r="D34" s="7">
        <v>260</v>
      </c>
      <c r="E34" s="7">
        <f t="shared" si="2"/>
        <v>8065</v>
      </c>
      <c r="F34" s="18"/>
      <c r="I34" s="27"/>
      <c r="J34" s="28"/>
      <c r="K34" s="21"/>
    </row>
    <row r="35" spans="1:11" s="4" customFormat="1" ht="30" hidden="1" customHeight="1" x14ac:dyDescent="0.2">
      <c r="A35" s="13">
        <v>42704</v>
      </c>
      <c r="B35" s="6" t="s">
        <v>31</v>
      </c>
      <c r="C35" s="7"/>
      <c r="D35" s="7">
        <v>35</v>
      </c>
      <c r="E35" s="14">
        <f t="shared" si="2"/>
        <v>8030</v>
      </c>
      <c r="F35" s="18"/>
      <c r="I35" s="27"/>
      <c r="J35" s="28"/>
      <c r="K35" s="21"/>
    </row>
    <row r="36" spans="1:11" s="4" customFormat="1" ht="30" hidden="1" customHeight="1" x14ac:dyDescent="0.2">
      <c r="A36" s="13">
        <v>43074</v>
      </c>
      <c r="B36" s="6" t="s">
        <v>32</v>
      </c>
      <c r="C36" s="7">
        <v>2800</v>
      </c>
      <c r="D36" s="7"/>
      <c r="E36" s="7">
        <f t="shared" si="2"/>
        <v>10830</v>
      </c>
      <c r="F36" s="18"/>
      <c r="I36" s="27"/>
      <c r="J36" s="28"/>
      <c r="K36" s="21"/>
    </row>
    <row r="37" spans="1:11" s="4" customFormat="1" ht="30" hidden="1" customHeight="1" x14ac:dyDescent="0.2">
      <c r="A37" s="13">
        <v>42709</v>
      </c>
      <c r="B37" s="6" t="s">
        <v>33</v>
      </c>
      <c r="C37" s="7">
        <v>6400</v>
      </c>
      <c r="D37" s="7"/>
      <c r="E37" s="7">
        <f t="shared" si="2"/>
        <v>17230</v>
      </c>
      <c r="F37" s="18"/>
      <c r="I37" s="27"/>
      <c r="J37" s="28"/>
      <c r="K37" s="21"/>
    </row>
    <row r="38" spans="1:11" s="4" customFormat="1" ht="30" hidden="1" customHeight="1" x14ac:dyDescent="0.2">
      <c r="A38" s="13">
        <v>42709</v>
      </c>
      <c r="B38" s="6" t="s">
        <v>34</v>
      </c>
      <c r="C38" s="7"/>
      <c r="D38" s="7">
        <v>8400</v>
      </c>
      <c r="E38" s="7">
        <f>E37+C38-D38</f>
        <v>8830</v>
      </c>
      <c r="F38" s="17"/>
      <c r="G38"/>
      <c r="H38"/>
      <c r="I38" s="25"/>
      <c r="J38" s="28"/>
      <c r="K38" s="21"/>
    </row>
    <row r="39" spans="1:11" s="4" customFormat="1" ht="30" hidden="1" customHeight="1" x14ac:dyDescent="0.2">
      <c r="A39" s="13">
        <v>43074</v>
      </c>
      <c r="B39" s="10" t="s">
        <v>36</v>
      </c>
      <c r="C39" s="7"/>
      <c r="D39" s="7">
        <v>900</v>
      </c>
      <c r="E39" s="7">
        <f>E38+C39-D39</f>
        <v>7930</v>
      </c>
      <c r="F39" s="17"/>
      <c r="G39"/>
      <c r="H39"/>
      <c r="I39" s="25"/>
      <c r="J39" s="28"/>
      <c r="K39" s="21"/>
    </row>
    <row r="40" spans="1:11" s="4" customFormat="1" ht="30" hidden="1" customHeight="1" x14ac:dyDescent="0.2">
      <c r="A40" s="13">
        <v>43074</v>
      </c>
      <c r="B40" s="10" t="s">
        <v>35</v>
      </c>
      <c r="C40" s="7"/>
      <c r="D40" s="7">
        <v>1775</v>
      </c>
      <c r="E40" s="7">
        <f t="shared" ref="E40:E87" si="3">E39+C40-D40</f>
        <v>6155</v>
      </c>
      <c r="F40" s="17"/>
      <c r="G40"/>
      <c r="H40"/>
      <c r="I40" s="25"/>
      <c r="J40" s="28"/>
      <c r="K40" s="21"/>
    </row>
    <row r="41" spans="1:11" s="4" customFormat="1" ht="30" hidden="1" customHeight="1" x14ac:dyDescent="0.2">
      <c r="A41" s="13">
        <v>43074</v>
      </c>
      <c r="B41" s="10" t="s">
        <v>37</v>
      </c>
      <c r="C41" s="7"/>
      <c r="D41" s="7">
        <v>1775</v>
      </c>
      <c r="E41" s="14">
        <f t="shared" si="3"/>
        <v>4380</v>
      </c>
      <c r="F41" s="17"/>
      <c r="G41"/>
      <c r="H41"/>
      <c r="I41" s="25"/>
      <c r="J41" s="28"/>
      <c r="K41" s="21"/>
    </row>
    <row r="42" spans="1:11" s="4" customFormat="1" ht="30" hidden="1" customHeight="1" x14ac:dyDescent="0.2">
      <c r="A42" s="13">
        <v>42751</v>
      </c>
      <c r="B42" s="6" t="s">
        <v>38</v>
      </c>
      <c r="C42" s="7">
        <v>9200</v>
      </c>
      <c r="D42" s="7"/>
      <c r="E42" s="7">
        <f t="shared" si="3"/>
        <v>13580</v>
      </c>
      <c r="F42" s="17"/>
      <c r="G42"/>
      <c r="H42"/>
      <c r="I42" s="25"/>
      <c r="J42" s="28"/>
      <c r="K42" s="21"/>
    </row>
    <row r="43" spans="1:11" s="4" customFormat="1" ht="30" hidden="1" customHeight="1" x14ac:dyDescent="0.2">
      <c r="A43" s="13">
        <v>42751</v>
      </c>
      <c r="B43" s="6" t="s">
        <v>39</v>
      </c>
      <c r="C43" s="7"/>
      <c r="D43" s="7">
        <v>300</v>
      </c>
      <c r="E43" s="7">
        <f t="shared" si="3"/>
        <v>13280</v>
      </c>
      <c r="F43" s="17"/>
      <c r="G43"/>
      <c r="H43"/>
      <c r="I43" s="25"/>
      <c r="J43" s="28"/>
      <c r="K43" s="21"/>
    </row>
    <row r="44" spans="1:11" s="4" customFormat="1" ht="30" hidden="1" customHeight="1" x14ac:dyDescent="0.2">
      <c r="A44" s="13">
        <v>42751</v>
      </c>
      <c r="B44" s="6" t="s">
        <v>40</v>
      </c>
      <c r="C44" s="7"/>
      <c r="D44" s="7">
        <v>1775</v>
      </c>
      <c r="E44" s="14">
        <f t="shared" si="3"/>
        <v>11505</v>
      </c>
      <c r="F44" s="17"/>
      <c r="G44"/>
      <c r="H44"/>
      <c r="I44" s="25"/>
      <c r="J44" s="28"/>
      <c r="K44" s="21"/>
    </row>
    <row r="45" spans="1:11" s="4" customFormat="1" ht="30" hidden="1" customHeight="1" x14ac:dyDescent="0.2">
      <c r="A45" s="13">
        <v>42400</v>
      </c>
      <c r="B45" s="6" t="s">
        <v>38</v>
      </c>
      <c r="C45" s="7">
        <v>3800</v>
      </c>
      <c r="D45" s="7"/>
      <c r="E45" s="7">
        <f t="shared" si="3"/>
        <v>15305</v>
      </c>
      <c r="F45" s="17"/>
      <c r="G45"/>
      <c r="H45"/>
      <c r="I45" s="25"/>
      <c r="J45" s="28"/>
      <c r="K45" s="21"/>
    </row>
    <row r="46" spans="1:11" s="4" customFormat="1" ht="30" hidden="1" customHeight="1" x14ac:dyDescent="0.2">
      <c r="A46" s="13">
        <v>42400</v>
      </c>
      <c r="B46" s="6" t="s">
        <v>43</v>
      </c>
      <c r="C46" s="7"/>
      <c r="D46" s="7">
        <v>7100</v>
      </c>
      <c r="E46" s="7">
        <f t="shared" si="3"/>
        <v>8205</v>
      </c>
      <c r="F46" s="17"/>
      <c r="G46"/>
      <c r="H46"/>
      <c r="I46" s="25"/>
      <c r="J46" s="28"/>
      <c r="K46" s="21"/>
    </row>
    <row r="47" spans="1:11" s="4" customFormat="1" ht="30" hidden="1" customHeight="1" x14ac:dyDescent="0.2">
      <c r="A47" s="13">
        <v>42400</v>
      </c>
      <c r="B47" s="6" t="s">
        <v>41</v>
      </c>
      <c r="C47" s="7"/>
      <c r="D47" s="7">
        <v>160</v>
      </c>
      <c r="E47" s="7">
        <f t="shared" si="3"/>
        <v>8045</v>
      </c>
      <c r="F47" s="17"/>
      <c r="G47"/>
      <c r="H47"/>
      <c r="I47" s="25"/>
      <c r="J47" s="28"/>
      <c r="K47" s="21"/>
    </row>
    <row r="48" spans="1:11" s="4" customFormat="1" ht="30" hidden="1" customHeight="1" x14ac:dyDescent="0.2">
      <c r="A48" s="13">
        <v>42400</v>
      </c>
      <c r="B48" s="6" t="s">
        <v>42</v>
      </c>
      <c r="C48" s="7"/>
      <c r="D48" s="7">
        <v>350</v>
      </c>
      <c r="E48" s="14">
        <f t="shared" si="3"/>
        <v>7695</v>
      </c>
      <c r="F48" s="17"/>
      <c r="G48"/>
      <c r="H48"/>
      <c r="I48" s="25"/>
      <c r="J48" s="28"/>
      <c r="K48" s="21"/>
    </row>
    <row r="49" spans="1:11" s="4" customFormat="1" ht="30" hidden="1" customHeight="1" x14ac:dyDescent="0.2">
      <c r="A49" s="13">
        <v>42771</v>
      </c>
      <c r="B49" s="6" t="s">
        <v>38</v>
      </c>
      <c r="C49" s="7">
        <v>4950</v>
      </c>
      <c r="D49" s="7"/>
      <c r="E49" s="7">
        <f t="shared" si="3"/>
        <v>12645</v>
      </c>
      <c r="F49" s="17"/>
      <c r="G49"/>
      <c r="H49"/>
      <c r="I49" s="25"/>
      <c r="J49" s="28"/>
      <c r="K49" s="21"/>
    </row>
    <row r="50" spans="1:11" s="4" customFormat="1" ht="30" hidden="1" customHeight="1" x14ac:dyDescent="0.2">
      <c r="A50" s="13">
        <v>42779</v>
      </c>
      <c r="B50" s="6" t="s">
        <v>38</v>
      </c>
      <c r="C50" s="7">
        <v>880</v>
      </c>
      <c r="D50" s="7"/>
      <c r="E50" s="7">
        <f t="shared" si="3"/>
        <v>13525</v>
      </c>
      <c r="F50" s="17"/>
      <c r="G50"/>
      <c r="H50"/>
      <c r="I50" s="25"/>
      <c r="J50" s="28"/>
      <c r="K50" s="21"/>
    </row>
    <row r="51" spans="1:11" s="4" customFormat="1" ht="30" hidden="1" customHeight="1" x14ac:dyDescent="0.2">
      <c r="A51" s="13">
        <v>42786</v>
      </c>
      <c r="B51" s="6" t="s">
        <v>38</v>
      </c>
      <c r="C51" s="7">
        <v>2627</v>
      </c>
      <c r="D51" s="7"/>
      <c r="E51" s="7">
        <f t="shared" si="3"/>
        <v>16152</v>
      </c>
      <c r="F51" s="17"/>
      <c r="G51"/>
      <c r="H51"/>
      <c r="I51" s="25"/>
      <c r="J51" s="28"/>
      <c r="K51" s="21"/>
    </row>
    <row r="52" spans="1:11" s="4" customFormat="1" ht="30" hidden="1" customHeight="1" x14ac:dyDescent="0.2">
      <c r="A52" s="13">
        <v>42786</v>
      </c>
      <c r="B52" s="6" t="s">
        <v>44</v>
      </c>
      <c r="C52" s="7"/>
      <c r="D52" s="7">
        <v>7100</v>
      </c>
      <c r="E52" s="7">
        <f t="shared" si="3"/>
        <v>9052</v>
      </c>
      <c r="F52" s="17"/>
      <c r="G52"/>
      <c r="H52"/>
      <c r="I52" s="25"/>
      <c r="J52" s="28"/>
      <c r="K52" s="21"/>
    </row>
    <row r="53" spans="1:11" s="4" customFormat="1" ht="30" hidden="1" customHeight="1" x14ac:dyDescent="0.2">
      <c r="A53" s="13">
        <v>42786</v>
      </c>
      <c r="B53" s="6" t="s">
        <v>10</v>
      </c>
      <c r="C53" s="7"/>
      <c r="D53" s="7">
        <v>375</v>
      </c>
      <c r="E53" s="7">
        <f t="shared" si="3"/>
        <v>8677</v>
      </c>
      <c r="F53" s="17"/>
      <c r="G53"/>
      <c r="H53"/>
      <c r="I53" s="25"/>
      <c r="J53" s="28"/>
      <c r="K53" s="21"/>
    </row>
    <row r="54" spans="1:11" s="4" customFormat="1" ht="30" hidden="1" customHeight="1" x14ac:dyDescent="0.2">
      <c r="A54" s="13">
        <v>42786</v>
      </c>
      <c r="B54" s="6" t="s">
        <v>15</v>
      </c>
      <c r="C54" s="7"/>
      <c r="D54" s="7">
        <v>227</v>
      </c>
      <c r="E54" s="7">
        <f t="shared" si="3"/>
        <v>8450</v>
      </c>
      <c r="F54" s="17"/>
      <c r="G54"/>
      <c r="H54"/>
      <c r="I54"/>
      <c r="J54"/>
      <c r="K54" s="21"/>
    </row>
    <row r="55" spans="1:11" s="4" customFormat="1" ht="30" hidden="1" customHeight="1" x14ac:dyDescent="0.2">
      <c r="A55" s="13">
        <v>42770</v>
      </c>
      <c r="B55" s="6" t="s">
        <v>45</v>
      </c>
      <c r="C55" s="7"/>
      <c r="D55" s="7">
        <v>500</v>
      </c>
      <c r="E55" s="7">
        <f t="shared" si="3"/>
        <v>7950</v>
      </c>
      <c r="F55" s="17"/>
      <c r="G55"/>
      <c r="H55"/>
      <c r="I55"/>
      <c r="J55"/>
      <c r="K55" s="21"/>
    </row>
    <row r="56" spans="1:11" s="4" customFormat="1" ht="30" hidden="1" customHeight="1" x14ac:dyDescent="0.2">
      <c r="A56" s="13">
        <v>42793</v>
      </c>
      <c r="B56" s="6" t="s">
        <v>38</v>
      </c>
      <c r="C56" s="7">
        <v>1200</v>
      </c>
      <c r="D56" s="7"/>
      <c r="E56" s="7">
        <f t="shared" si="3"/>
        <v>9150</v>
      </c>
      <c r="F56" s="17"/>
      <c r="G56"/>
      <c r="H56"/>
      <c r="I56"/>
      <c r="J56"/>
      <c r="K56" s="21">
        <v>500</v>
      </c>
    </row>
    <row r="57" spans="1:11" s="4" customFormat="1" ht="30" hidden="1" customHeight="1" x14ac:dyDescent="0.2">
      <c r="A57" s="13">
        <v>42793</v>
      </c>
      <c r="B57" s="6" t="s">
        <v>42</v>
      </c>
      <c r="C57" s="7"/>
      <c r="D57" s="7">
        <v>350</v>
      </c>
      <c r="E57" s="7">
        <f t="shared" si="3"/>
        <v>8800</v>
      </c>
      <c r="F57" s="17"/>
      <c r="G57" s="22"/>
      <c r="H57"/>
      <c r="I57"/>
      <c r="J57"/>
      <c r="K57" s="21">
        <v>200</v>
      </c>
    </row>
    <row r="58" spans="1:11" s="4" customFormat="1" ht="30" hidden="1" customHeight="1" x14ac:dyDescent="0.2">
      <c r="A58" s="13">
        <v>42807</v>
      </c>
      <c r="B58" s="6" t="s">
        <v>38</v>
      </c>
      <c r="C58" s="7">
        <v>2800</v>
      </c>
      <c r="D58" s="7"/>
      <c r="E58" s="7">
        <f t="shared" si="3"/>
        <v>11600</v>
      </c>
      <c r="F58" s="17"/>
      <c r="G58"/>
      <c r="H58"/>
      <c r="I58"/>
      <c r="J58"/>
      <c r="K58" s="21">
        <v>100</v>
      </c>
    </row>
    <row r="59" spans="1:11" s="4" customFormat="1" ht="30" hidden="1" customHeight="1" x14ac:dyDescent="0.2">
      <c r="A59" s="13">
        <v>42804</v>
      </c>
      <c r="B59" s="6" t="s">
        <v>46</v>
      </c>
      <c r="C59" s="7"/>
      <c r="D59" s="7">
        <v>500</v>
      </c>
      <c r="E59" s="7">
        <f t="shared" si="3"/>
        <v>11100</v>
      </c>
      <c r="F59" s="17"/>
      <c r="G59"/>
      <c r="H59"/>
      <c r="I59"/>
      <c r="J59"/>
      <c r="K59" s="21">
        <v>50</v>
      </c>
    </row>
    <row r="60" spans="1:11" s="4" customFormat="1" ht="30" hidden="1" customHeight="1" x14ac:dyDescent="0.2">
      <c r="A60" s="13">
        <v>42814</v>
      </c>
      <c r="B60" s="6" t="s">
        <v>38</v>
      </c>
      <c r="C60" s="7">
        <v>1000</v>
      </c>
      <c r="D60" s="7"/>
      <c r="E60" s="7">
        <f t="shared" si="3"/>
        <v>12100</v>
      </c>
      <c r="F60" s="17"/>
      <c r="G60"/>
      <c r="H60"/>
      <c r="I60"/>
      <c r="J60"/>
      <c r="K60" s="21">
        <v>20</v>
      </c>
    </row>
    <row r="61" spans="1:11" s="4" customFormat="1" ht="30" hidden="1" customHeight="1" x14ac:dyDescent="0.2">
      <c r="A61" s="13">
        <v>42814</v>
      </c>
      <c r="B61" s="6" t="s">
        <v>48</v>
      </c>
      <c r="C61" s="7"/>
      <c r="D61" s="7">
        <v>3550</v>
      </c>
      <c r="E61" s="7">
        <f t="shared" si="3"/>
        <v>8550</v>
      </c>
      <c r="F61" s="17"/>
      <c r="G61"/>
      <c r="H61"/>
      <c r="I61"/>
      <c r="J61"/>
      <c r="K61" s="21"/>
    </row>
    <row r="62" spans="1:11" s="4" customFormat="1" ht="30" hidden="1" customHeight="1" x14ac:dyDescent="0.2">
      <c r="A62" s="13">
        <v>42821</v>
      </c>
      <c r="B62" s="6" t="s">
        <v>38</v>
      </c>
      <c r="C62" s="7">
        <v>1050</v>
      </c>
      <c r="D62" s="7"/>
      <c r="E62" s="7">
        <f t="shared" si="3"/>
        <v>9600</v>
      </c>
      <c r="F62" s="17"/>
      <c r="G62"/>
      <c r="H62"/>
      <c r="I62"/>
      <c r="J62"/>
      <c r="K62" s="21"/>
    </row>
    <row r="63" spans="1:11" s="4" customFormat="1" ht="30" hidden="1" customHeight="1" x14ac:dyDescent="0.2">
      <c r="A63" s="13">
        <v>42821</v>
      </c>
      <c r="B63" s="6" t="s">
        <v>15</v>
      </c>
      <c r="C63" s="7"/>
      <c r="D63" s="7">
        <v>450</v>
      </c>
      <c r="E63" s="7">
        <f t="shared" si="3"/>
        <v>9150</v>
      </c>
      <c r="F63" s="17"/>
      <c r="G63"/>
      <c r="H63"/>
      <c r="I63"/>
      <c r="J63"/>
      <c r="K63" s="21"/>
    </row>
    <row r="64" spans="1:11" s="4" customFormat="1" ht="30" hidden="1" customHeight="1" x14ac:dyDescent="0.2">
      <c r="A64" s="13">
        <v>42821</v>
      </c>
      <c r="B64" s="6" t="s">
        <v>49</v>
      </c>
      <c r="C64" s="7"/>
      <c r="D64" s="7">
        <v>260</v>
      </c>
      <c r="E64" s="7">
        <f t="shared" si="3"/>
        <v>8890</v>
      </c>
      <c r="F64" s="17"/>
      <c r="G64"/>
      <c r="H64"/>
      <c r="I64"/>
      <c r="J64"/>
      <c r="K64" s="21"/>
    </row>
    <row r="65" spans="1:11" s="4" customFormat="1" ht="30" hidden="1" customHeight="1" x14ac:dyDescent="0.2">
      <c r="A65" s="13">
        <v>42828</v>
      </c>
      <c r="B65" s="6" t="s">
        <v>38</v>
      </c>
      <c r="C65" s="7">
        <v>1600</v>
      </c>
      <c r="D65" s="7"/>
      <c r="E65" s="7">
        <f t="shared" si="3"/>
        <v>10490</v>
      </c>
      <c r="F65" s="17"/>
      <c r="G65"/>
      <c r="H65"/>
      <c r="I65"/>
      <c r="J65"/>
      <c r="K65" s="21"/>
    </row>
    <row r="66" spans="1:11" s="4" customFormat="1" ht="30" hidden="1" customHeight="1" x14ac:dyDescent="0.2">
      <c r="A66" s="13">
        <v>42828</v>
      </c>
      <c r="B66" s="6" t="s">
        <v>47</v>
      </c>
      <c r="C66" s="7"/>
      <c r="D66" s="7">
        <v>350</v>
      </c>
      <c r="E66" s="7">
        <f t="shared" si="3"/>
        <v>10140</v>
      </c>
      <c r="F66" s="17"/>
      <c r="G66"/>
      <c r="H66"/>
      <c r="I66"/>
      <c r="J66"/>
      <c r="K66" s="21"/>
    </row>
    <row r="67" spans="1:11" s="4" customFormat="1" ht="30" hidden="1" customHeight="1" x14ac:dyDescent="0.2">
      <c r="A67" s="13">
        <v>42835</v>
      </c>
      <c r="B67" s="6" t="s">
        <v>46</v>
      </c>
      <c r="C67" s="7"/>
      <c r="D67" s="7">
        <v>200</v>
      </c>
      <c r="E67" s="7">
        <f t="shared" si="3"/>
        <v>9940</v>
      </c>
      <c r="F67" s="17"/>
      <c r="G67"/>
      <c r="H67"/>
      <c r="I67"/>
      <c r="J67"/>
      <c r="K67" s="21"/>
    </row>
    <row r="68" spans="1:11" s="4" customFormat="1" ht="30" hidden="1" customHeight="1" x14ac:dyDescent="0.2">
      <c r="A68" s="13">
        <v>42842</v>
      </c>
      <c r="B68" s="6" t="s">
        <v>38</v>
      </c>
      <c r="C68" s="7">
        <v>3800</v>
      </c>
      <c r="D68" s="7"/>
      <c r="E68" s="7">
        <f t="shared" si="3"/>
        <v>13740</v>
      </c>
      <c r="F68" s="17"/>
      <c r="G68"/>
      <c r="H68" s="30"/>
      <c r="I68"/>
      <c r="J68"/>
      <c r="K68" s="21"/>
    </row>
    <row r="69" spans="1:11" s="4" customFormat="1" ht="30" hidden="1" customHeight="1" x14ac:dyDescent="0.2">
      <c r="A69" s="13">
        <v>42849</v>
      </c>
      <c r="B69" s="6" t="s">
        <v>10</v>
      </c>
      <c r="C69" s="7"/>
      <c r="D69" s="7">
        <v>375</v>
      </c>
      <c r="E69" s="7">
        <f t="shared" si="3"/>
        <v>13365</v>
      </c>
      <c r="F69" s="17"/>
      <c r="G69"/>
      <c r="H69" s="24"/>
      <c r="I69"/>
      <c r="J69"/>
      <c r="K69" s="21"/>
    </row>
    <row r="70" spans="1:11" s="4" customFormat="1" ht="30" hidden="1" customHeight="1" x14ac:dyDescent="0.2">
      <c r="A70" s="13">
        <v>42849</v>
      </c>
      <c r="B70" s="29" t="s">
        <v>50</v>
      </c>
      <c r="C70" s="7"/>
      <c r="D70" s="7">
        <v>7100</v>
      </c>
      <c r="E70" s="7">
        <f t="shared" si="3"/>
        <v>6265</v>
      </c>
      <c r="F70" s="17"/>
      <c r="G70"/>
      <c r="H70" s="24"/>
      <c r="I70" s="25"/>
      <c r="J70" s="28"/>
      <c r="K70" s="21"/>
    </row>
    <row r="71" spans="1:11" s="4" customFormat="1" ht="30" customHeight="1" x14ac:dyDescent="0.2">
      <c r="A71" s="13">
        <v>42863</v>
      </c>
      <c r="B71" s="29" t="s">
        <v>38</v>
      </c>
      <c r="C71" s="7">
        <v>3825</v>
      </c>
      <c r="D71" s="7"/>
      <c r="E71" s="7">
        <f t="shared" si="3"/>
        <v>10090</v>
      </c>
      <c r="F71" s="17"/>
      <c r="G71"/>
      <c r="H71" s="24"/>
      <c r="I71" s="25"/>
      <c r="J71" s="26"/>
      <c r="K71" s="21"/>
    </row>
    <row r="72" spans="1:11" s="4" customFormat="1" ht="30" customHeight="1" x14ac:dyDescent="0.2">
      <c r="A72" s="13">
        <v>42872</v>
      </c>
      <c r="B72" s="29" t="s">
        <v>38</v>
      </c>
      <c r="C72" s="7">
        <v>2000</v>
      </c>
      <c r="D72" s="7"/>
      <c r="E72" s="7">
        <f t="shared" si="3"/>
        <v>12090</v>
      </c>
      <c r="F72" s="17"/>
      <c r="G72"/>
      <c r="H72"/>
      <c r="I72" s="25"/>
      <c r="J72" s="26"/>
      <c r="K72" s="21"/>
    </row>
    <row r="73" spans="1:11" s="4" customFormat="1" ht="30" customHeight="1" x14ac:dyDescent="0.2">
      <c r="A73" s="13">
        <v>42877</v>
      </c>
      <c r="B73" s="29" t="s">
        <v>38</v>
      </c>
      <c r="C73" s="7">
        <v>1340</v>
      </c>
      <c r="D73" s="7"/>
      <c r="E73" s="7">
        <f t="shared" si="3"/>
        <v>13430</v>
      </c>
      <c r="F73" s="17"/>
      <c r="G73"/>
      <c r="H73" s="11"/>
      <c r="I73" s="25"/>
      <c r="J73" s="26"/>
      <c r="K73" s="21"/>
    </row>
    <row r="74" spans="1:11" s="4" customFormat="1" ht="30" customHeight="1" x14ac:dyDescent="0.2">
      <c r="A74" s="13">
        <v>42877</v>
      </c>
      <c r="B74" s="6" t="s">
        <v>15</v>
      </c>
      <c r="C74" s="7"/>
      <c r="D74" s="7">
        <v>290</v>
      </c>
      <c r="E74" s="7">
        <f t="shared" si="3"/>
        <v>13140</v>
      </c>
      <c r="F74" s="17"/>
      <c r="G74"/>
      <c r="H74"/>
      <c r="I74" s="25"/>
      <c r="J74" s="26"/>
      <c r="K74" s="21"/>
    </row>
    <row r="75" spans="1:11" s="4" customFormat="1" ht="30" customHeight="1" x14ac:dyDescent="0.2">
      <c r="A75" s="13">
        <v>42877</v>
      </c>
      <c r="B75" s="6" t="s">
        <v>10</v>
      </c>
      <c r="C75" s="7"/>
      <c r="D75" s="7">
        <v>375</v>
      </c>
      <c r="E75" s="7">
        <f t="shared" si="3"/>
        <v>12765</v>
      </c>
      <c r="F75" s="17"/>
      <c r="G75"/>
      <c r="H75" s="23"/>
      <c r="I75" s="25"/>
      <c r="J75" s="26"/>
      <c r="K75" s="21"/>
    </row>
    <row r="76" spans="1:11" s="4" customFormat="1" ht="30" customHeight="1" x14ac:dyDescent="0.2">
      <c r="A76" s="13">
        <v>42877</v>
      </c>
      <c r="B76" s="29" t="s">
        <v>51</v>
      </c>
      <c r="C76" s="7"/>
      <c r="D76" s="7">
        <v>7400</v>
      </c>
      <c r="E76" s="7">
        <f t="shared" si="3"/>
        <v>5365</v>
      </c>
      <c r="F76" s="17"/>
      <c r="G76"/>
      <c r="H76"/>
      <c r="I76" s="25"/>
      <c r="J76" s="26"/>
      <c r="K76" s="21"/>
    </row>
    <row r="77" spans="1:11" s="4" customFormat="1" ht="30" customHeight="1" x14ac:dyDescent="0.2">
      <c r="A77" s="13">
        <v>42884</v>
      </c>
      <c r="B77" s="29" t="s">
        <v>38</v>
      </c>
      <c r="C77" s="7">
        <v>2140</v>
      </c>
      <c r="D77" s="7"/>
      <c r="E77" s="7">
        <f t="shared" si="3"/>
        <v>7505</v>
      </c>
      <c r="F77" s="17"/>
      <c r="G77"/>
      <c r="H77"/>
      <c r="I77" s="25"/>
      <c r="J77" s="26"/>
      <c r="K77" s="21"/>
    </row>
    <row r="78" spans="1:11" s="4" customFormat="1" ht="30" customHeight="1" x14ac:dyDescent="0.2">
      <c r="A78" s="13">
        <v>42892</v>
      </c>
      <c r="B78" s="29" t="s">
        <v>38</v>
      </c>
      <c r="C78" s="7">
        <v>3000</v>
      </c>
      <c r="D78" s="7"/>
      <c r="E78" s="7">
        <f t="shared" si="3"/>
        <v>10505</v>
      </c>
      <c r="F78" s="17"/>
      <c r="G78"/>
      <c r="H78"/>
      <c r="I78" s="25"/>
      <c r="J78" s="26"/>
      <c r="K78" s="21"/>
    </row>
    <row r="79" spans="1:11" s="4" customFormat="1" ht="30" customHeight="1" x14ac:dyDescent="0.2">
      <c r="A79" s="13">
        <v>42898</v>
      </c>
      <c r="B79" s="29" t="s">
        <v>38</v>
      </c>
      <c r="C79" s="7">
        <v>800</v>
      </c>
      <c r="D79" s="7"/>
      <c r="E79" s="7">
        <f t="shared" si="3"/>
        <v>11305</v>
      </c>
      <c r="F79" s="17"/>
      <c r="G79"/>
      <c r="H79"/>
      <c r="I79" s="25"/>
      <c r="J79" s="26"/>
      <c r="K79" s="21"/>
    </row>
    <row r="80" spans="1:11" s="4" customFormat="1" ht="30" customHeight="1" x14ac:dyDescent="0.2">
      <c r="A80" s="13">
        <v>42898</v>
      </c>
      <c r="B80" s="29" t="s">
        <v>18</v>
      </c>
      <c r="C80" s="7"/>
      <c r="D80" s="7">
        <v>95</v>
      </c>
      <c r="E80" s="7">
        <f t="shared" si="3"/>
        <v>11210</v>
      </c>
      <c r="F80" s="17"/>
      <c r="G80"/>
      <c r="H80"/>
      <c r="I80" s="25"/>
      <c r="J80" s="26"/>
      <c r="K80" s="21"/>
    </row>
    <row r="81" spans="1:11" s="4" customFormat="1" ht="30" customHeight="1" x14ac:dyDescent="0.2">
      <c r="A81" s="13">
        <v>42928</v>
      </c>
      <c r="B81" s="29" t="s">
        <v>52</v>
      </c>
      <c r="C81" s="7"/>
      <c r="D81" s="7">
        <v>7100</v>
      </c>
      <c r="E81" s="7">
        <f t="shared" si="3"/>
        <v>4110</v>
      </c>
      <c r="F81" s="17"/>
      <c r="G81"/>
      <c r="H81"/>
      <c r="I81" s="25"/>
      <c r="J81" s="26"/>
      <c r="K81" s="21"/>
    </row>
    <row r="82" spans="1:11" s="4" customFormat="1" ht="30" customHeight="1" x14ac:dyDescent="0.2">
      <c r="A82" s="13">
        <v>42899</v>
      </c>
      <c r="B82" s="29" t="s">
        <v>18</v>
      </c>
      <c r="C82" s="7"/>
      <c r="D82" s="7">
        <v>3938.54</v>
      </c>
      <c r="E82" s="7">
        <f t="shared" si="3"/>
        <v>171.46000000000004</v>
      </c>
      <c r="F82" s="17"/>
      <c r="G82"/>
      <c r="H82"/>
      <c r="I82" s="25"/>
      <c r="J82" s="26"/>
      <c r="K82" s="21"/>
    </row>
    <row r="83" spans="1:11" s="4" customFormat="1" ht="30" customHeight="1" x14ac:dyDescent="0.2">
      <c r="A83" s="13">
        <v>42899</v>
      </c>
      <c r="B83" s="29" t="s">
        <v>38</v>
      </c>
      <c r="C83" s="7">
        <v>1200</v>
      </c>
      <c r="D83" s="7"/>
      <c r="E83" s="7">
        <f t="shared" si="3"/>
        <v>1371.46</v>
      </c>
      <c r="F83" s="17"/>
      <c r="G83"/>
      <c r="H83" s="24"/>
      <c r="I83"/>
      <c r="J83"/>
      <c r="K83" s="21"/>
    </row>
    <row r="84" spans="1:11" s="4" customFormat="1" ht="30" customHeight="1" x14ac:dyDescent="0.2">
      <c r="A84" s="13">
        <v>42905</v>
      </c>
      <c r="B84" s="29" t="s">
        <v>38</v>
      </c>
      <c r="C84" s="7">
        <v>1970</v>
      </c>
      <c r="D84" s="7"/>
      <c r="E84" s="7">
        <f t="shared" si="3"/>
        <v>3341.46</v>
      </c>
      <c r="F84" s="17"/>
      <c r="G84"/>
      <c r="H84" s="24"/>
      <c r="I84"/>
      <c r="J84"/>
      <c r="K84" s="21"/>
    </row>
    <row r="85" spans="1:11" s="4" customFormat="1" ht="30" customHeight="1" x14ac:dyDescent="0.2">
      <c r="A85" s="13">
        <v>42905</v>
      </c>
      <c r="B85" s="6" t="s">
        <v>15</v>
      </c>
      <c r="C85" s="7"/>
      <c r="D85" s="7">
        <v>370</v>
      </c>
      <c r="E85" s="7">
        <f t="shared" si="3"/>
        <v>2971.46</v>
      </c>
      <c r="F85" s="17"/>
      <c r="G85"/>
      <c r="H85" s="24"/>
      <c r="I85"/>
      <c r="J85"/>
      <c r="K85" s="21"/>
    </row>
    <row r="86" spans="1:11" s="4" customFormat="1" ht="30" customHeight="1" x14ac:dyDescent="0.2">
      <c r="A86" s="13">
        <v>42905</v>
      </c>
      <c r="B86" s="29" t="s">
        <v>77</v>
      </c>
      <c r="C86" s="7"/>
      <c r="D86" s="7">
        <v>-471.5</v>
      </c>
      <c r="E86" s="7">
        <f t="shared" si="3"/>
        <v>3442.96</v>
      </c>
      <c r="F86" s="17"/>
      <c r="G86"/>
      <c r="H86" s="24"/>
      <c r="I86"/>
      <c r="J86"/>
      <c r="K86" s="21"/>
    </row>
    <row r="87" spans="1:11" s="4" customFormat="1" ht="30" hidden="1" customHeight="1" x14ac:dyDescent="0.2">
      <c r="A87" s="13"/>
      <c r="B87" s="29"/>
      <c r="C87" s="7"/>
      <c r="D87" s="7"/>
      <c r="E87" s="7">
        <f t="shared" si="3"/>
        <v>3442.96</v>
      </c>
      <c r="F87" s="17"/>
      <c r="G87"/>
      <c r="H87" s="24"/>
      <c r="I87"/>
      <c r="J87"/>
      <c r="K87" s="21"/>
    </row>
    <row r="88" spans="1:11" s="4" customFormat="1" ht="30" customHeight="1" x14ac:dyDescent="0.2">
      <c r="A88" s="12"/>
      <c r="B88" s="8" t="s">
        <v>6</v>
      </c>
      <c r="C88" s="9">
        <f>SUM(C2:C86)</f>
        <v>92517</v>
      </c>
      <c r="D88" s="9">
        <f>SUM(D9:D86)</f>
        <v>89074.04</v>
      </c>
      <c r="E88" s="9"/>
      <c r="F88" s="17"/>
      <c r="G88"/>
      <c r="I88" s="33"/>
      <c r="K88" s="21"/>
    </row>
    <row r="89" spans="1:11" x14ac:dyDescent="0.2">
      <c r="B89" s="2"/>
      <c r="C89" s="1"/>
      <c r="D89" s="1"/>
      <c r="E89" s="1"/>
    </row>
    <row r="90" spans="1:11" x14ac:dyDescent="0.2">
      <c r="C90" s="11" t="s">
        <v>73</v>
      </c>
      <c r="H90" s="23"/>
    </row>
    <row r="91" spans="1:11" x14ac:dyDescent="0.2">
      <c r="C91" s="11"/>
    </row>
    <row r="92" spans="1:11" ht="15" x14ac:dyDescent="0.25">
      <c r="B92" s="42" t="s">
        <v>0</v>
      </c>
      <c r="C92" s="42"/>
      <c r="D92" s="11"/>
      <c r="H92" s="11"/>
    </row>
    <row r="93" spans="1:11" x14ac:dyDescent="0.2">
      <c r="B93" s="39" t="s">
        <v>75</v>
      </c>
      <c r="C93" s="39"/>
    </row>
    <row r="94" spans="1:11" x14ac:dyDescent="0.2">
      <c r="B94" s="39" t="s">
        <v>76</v>
      </c>
      <c r="C94" s="39"/>
      <c r="H94" s="11"/>
    </row>
    <row r="96" spans="1:11" x14ac:dyDescent="0.2">
      <c r="B96" t="s">
        <v>53</v>
      </c>
      <c r="C96" s="31">
        <f>+C7</f>
        <v>3800</v>
      </c>
    </row>
    <row r="97" spans="2:8" x14ac:dyDescent="0.2">
      <c r="B97" t="s">
        <v>72</v>
      </c>
      <c r="C97" s="24">
        <v>6400</v>
      </c>
      <c r="H97" s="11"/>
    </row>
    <row r="98" spans="2:8" x14ac:dyDescent="0.2">
      <c r="B98" s="32" t="s">
        <v>54</v>
      </c>
      <c r="C98" s="24">
        <f>89347-3800-6400+1200+1970</f>
        <v>82317</v>
      </c>
    </row>
    <row r="99" spans="2:8" x14ac:dyDescent="0.2">
      <c r="B99" s="16"/>
    </row>
    <row r="100" spans="2:8" x14ac:dyDescent="0.2">
      <c r="B100" s="32" t="s">
        <v>55</v>
      </c>
      <c r="C100" s="37">
        <f>SUM(C96:C99)</f>
        <v>92517</v>
      </c>
      <c r="H100" s="11"/>
    </row>
    <row r="101" spans="2:8" x14ac:dyDescent="0.2">
      <c r="B101" s="16"/>
    </row>
    <row r="102" spans="2:8" x14ac:dyDescent="0.2">
      <c r="H102" s="23"/>
    </row>
    <row r="103" spans="2:8" x14ac:dyDescent="0.2">
      <c r="B103" t="s">
        <v>64</v>
      </c>
      <c r="H103" s="11"/>
    </row>
    <row r="104" spans="2:8" x14ac:dyDescent="0.2">
      <c r="H104" s="11"/>
    </row>
    <row r="105" spans="2:8" x14ac:dyDescent="0.2">
      <c r="B105" t="s">
        <v>70</v>
      </c>
      <c r="C105" s="24">
        <v>64205</v>
      </c>
    </row>
    <row r="106" spans="2:8" x14ac:dyDescent="0.2">
      <c r="B106" t="s">
        <v>67</v>
      </c>
      <c r="C106" s="24">
        <v>8400</v>
      </c>
      <c r="E106" s="11"/>
    </row>
    <row r="107" spans="2:8" x14ac:dyDescent="0.2">
      <c r="B107" t="s">
        <v>18</v>
      </c>
      <c r="C107" s="24">
        <f>3355+3938.54-471.5</f>
        <v>6822.04</v>
      </c>
    </row>
    <row r="108" spans="2:8" x14ac:dyDescent="0.2">
      <c r="B108" t="s">
        <v>15</v>
      </c>
      <c r="C108" s="24">
        <f>2652+370</f>
        <v>3022</v>
      </c>
    </row>
    <row r="109" spans="2:8" x14ac:dyDescent="0.2">
      <c r="B109" t="s">
        <v>68</v>
      </c>
      <c r="C109" s="24">
        <v>1425</v>
      </c>
    </row>
    <row r="110" spans="2:8" x14ac:dyDescent="0.2">
      <c r="B110" t="s">
        <v>30</v>
      </c>
      <c r="C110" s="24">
        <v>1700</v>
      </c>
    </row>
    <row r="111" spans="2:8" x14ac:dyDescent="0.2">
      <c r="B111" t="s">
        <v>66</v>
      </c>
      <c r="C111" s="24">
        <v>1400</v>
      </c>
    </row>
    <row r="112" spans="2:8" x14ac:dyDescent="0.2">
      <c r="B112" t="s">
        <v>69</v>
      </c>
      <c r="C112" s="24">
        <v>1400</v>
      </c>
    </row>
    <row r="113" spans="2:6" x14ac:dyDescent="0.2">
      <c r="B113" t="s">
        <v>65</v>
      </c>
      <c r="C113" s="24">
        <v>700</v>
      </c>
    </row>
    <row r="114" spans="2:6" x14ac:dyDescent="0.2">
      <c r="C114" s="24"/>
    </row>
    <row r="115" spans="2:6" ht="15" x14ac:dyDescent="0.25">
      <c r="B115" s="34" t="s">
        <v>71</v>
      </c>
      <c r="C115" s="38">
        <f>SUM(C105:C114)</f>
        <v>89074.04</v>
      </c>
      <c r="D115" s="11"/>
    </row>
    <row r="116" spans="2:6" x14ac:dyDescent="0.2">
      <c r="C116" s="24"/>
      <c r="D116" s="23"/>
    </row>
    <row r="117" spans="2:6" x14ac:dyDescent="0.2">
      <c r="C117" s="36"/>
    </row>
    <row r="118" spans="2:6" ht="15" thickBot="1" x14ac:dyDescent="0.25">
      <c r="B118" s="16" t="s">
        <v>74</v>
      </c>
      <c r="C118" s="35">
        <f>+C100-C115</f>
        <v>3442.9600000000064</v>
      </c>
    </row>
    <row r="119" spans="2:6" ht="15" thickTop="1" x14ac:dyDescent="0.2">
      <c r="C119" s="24"/>
    </row>
    <row r="120" spans="2:6" x14ac:dyDescent="0.2">
      <c r="F120" s="19"/>
    </row>
  </sheetData>
  <sortState ref="B105:C113">
    <sortCondition descending="1" ref="C105:C113"/>
  </sortState>
  <mergeCells count="6">
    <mergeCell ref="B94:C94"/>
    <mergeCell ref="B1:E1"/>
    <mergeCell ref="B3:E3"/>
    <mergeCell ref="B4:E4"/>
    <mergeCell ref="B92:C92"/>
    <mergeCell ref="B93:C93"/>
  </mergeCells>
  <pageMargins left="0.7" right="0.7" top="0.75" bottom="0.75" header="0.3" footer="0.3"/>
  <pageSetup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94"/>
  <sheetViews>
    <sheetView topLeftCell="A48" zoomScaleNormal="100" workbookViewId="0">
      <selection activeCell="F56" sqref="F56"/>
    </sheetView>
  </sheetViews>
  <sheetFormatPr baseColWidth="10" defaultRowHeight="14.25" x14ac:dyDescent="0.2"/>
  <cols>
    <col min="1" max="1" width="11" customWidth="1"/>
    <col min="2" max="2" width="37" customWidth="1"/>
    <col min="3" max="3" width="18.5" customWidth="1"/>
    <col min="4" max="4" width="17.125" customWidth="1"/>
    <col min="5" max="5" width="2" style="17" customWidth="1"/>
    <col min="8" max="8" width="11" style="25"/>
    <col min="9" max="9" width="11" style="26"/>
    <col min="10" max="10" width="11" style="20"/>
  </cols>
  <sheetData>
    <row r="1" spans="1:10" ht="26.25" x14ac:dyDescent="0.4">
      <c r="B1" s="40" t="s">
        <v>0</v>
      </c>
      <c r="C1" s="40"/>
      <c r="D1" s="40"/>
    </row>
    <row r="2" spans="1:10" ht="19.5" hidden="1" customHeight="1" x14ac:dyDescent="0.4">
      <c r="B2" s="5"/>
      <c r="C2" s="5"/>
      <c r="D2" s="5"/>
    </row>
    <row r="3" spans="1:10" ht="27" hidden="1" customHeight="1" x14ac:dyDescent="0.4">
      <c r="B3" s="40" t="s">
        <v>1</v>
      </c>
      <c r="C3" s="40"/>
      <c r="D3" s="40"/>
    </row>
    <row r="4" spans="1:10" ht="28.5" customHeight="1" x14ac:dyDescent="0.4">
      <c r="B4" s="41">
        <v>42898</v>
      </c>
      <c r="C4" s="40"/>
      <c r="D4" s="40"/>
    </row>
    <row r="5" spans="1:10" ht="22.5" customHeight="1" x14ac:dyDescent="0.2"/>
    <row r="6" spans="1:10" s="4" customFormat="1" ht="30" customHeight="1" x14ac:dyDescent="0.2">
      <c r="A6" s="3" t="s">
        <v>12</v>
      </c>
      <c r="B6" s="3" t="s">
        <v>2</v>
      </c>
      <c r="C6" s="3" t="s">
        <v>3</v>
      </c>
      <c r="D6" s="3" t="s">
        <v>4</v>
      </c>
      <c r="E6" s="18"/>
      <c r="H6" s="27"/>
      <c r="I6" s="28"/>
      <c r="J6" s="21"/>
    </row>
    <row r="7" spans="1:10" s="4" customFormat="1" ht="30" customHeight="1" x14ac:dyDescent="0.2">
      <c r="A7" s="13">
        <v>42770</v>
      </c>
      <c r="B7" s="6" t="s">
        <v>45</v>
      </c>
      <c r="C7" s="7"/>
      <c r="D7" s="7">
        <v>500</v>
      </c>
      <c r="E7" s="18"/>
      <c r="H7" s="27"/>
      <c r="I7" s="28"/>
      <c r="J7" s="21"/>
    </row>
    <row r="8" spans="1:10" s="4" customFormat="1" ht="30" customHeight="1" x14ac:dyDescent="0.2">
      <c r="A8" s="13">
        <v>42581</v>
      </c>
      <c r="B8" s="6" t="s">
        <v>7</v>
      </c>
      <c r="C8" s="7"/>
      <c r="D8" s="7">
        <v>200</v>
      </c>
      <c r="E8" s="18"/>
      <c r="F8" s="33">
        <f>+D7+D8</f>
        <v>700</v>
      </c>
      <c r="H8" s="27"/>
      <c r="I8" s="28"/>
      <c r="J8" s="21"/>
    </row>
    <row r="9" spans="1:10" s="4" customFormat="1" ht="30" customHeight="1" x14ac:dyDescent="0.2">
      <c r="A9" s="13">
        <v>42613</v>
      </c>
      <c r="B9" s="6" t="s">
        <v>61</v>
      </c>
      <c r="C9" s="7"/>
      <c r="D9" s="7">
        <v>500</v>
      </c>
      <c r="E9" s="18"/>
      <c r="H9" s="27"/>
      <c r="I9" s="28"/>
      <c r="J9" s="21"/>
    </row>
    <row r="10" spans="1:10" s="4" customFormat="1" ht="30" customHeight="1" x14ac:dyDescent="0.2">
      <c r="A10" s="13">
        <v>42804</v>
      </c>
      <c r="B10" s="6" t="s">
        <v>56</v>
      </c>
      <c r="C10" s="7"/>
      <c r="D10" s="7">
        <v>500</v>
      </c>
      <c r="E10" s="18"/>
      <c r="H10" s="27"/>
      <c r="I10" s="28"/>
      <c r="J10" s="21"/>
    </row>
    <row r="11" spans="1:10" s="4" customFormat="1" ht="30" customHeight="1" x14ac:dyDescent="0.2">
      <c r="A11" s="13">
        <v>42835</v>
      </c>
      <c r="B11" s="6" t="s">
        <v>56</v>
      </c>
      <c r="C11" s="7"/>
      <c r="D11" s="7">
        <v>200</v>
      </c>
      <c r="E11" s="18"/>
      <c r="H11" s="27"/>
      <c r="I11" s="28"/>
      <c r="J11" s="21"/>
    </row>
    <row r="12" spans="1:10" s="4" customFormat="1" ht="30" customHeight="1" x14ac:dyDescent="0.2">
      <c r="A12" s="13">
        <v>42704</v>
      </c>
      <c r="B12" s="6" t="s">
        <v>28</v>
      </c>
      <c r="C12" s="7"/>
      <c r="D12" s="7">
        <v>200</v>
      </c>
      <c r="E12" s="18"/>
      <c r="F12" s="33">
        <f>SUM(D9:D12)</f>
        <v>1400</v>
      </c>
      <c r="H12" s="27"/>
      <c r="I12" s="28"/>
      <c r="J12" s="21"/>
    </row>
    <row r="13" spans="1:10" s="4" customFormat="1" ht="30" customHeight="1" x14ac:dyDescent="0.2">
      <c r="A13" s="13">
        <v>42709</v>
      </c>
      <c r="B13" s="6" t="s">
        <v>58</v>
      </c>
      <c r="C13" s="7"/>
      <c r="D13" s="7">
        <v>8400</v>
      </c>
      <c r="E13" s="18"/>
      <c r="F13" s="33">
        <f>+D13</f>
        <v>8400</v>
      </c>
      <c r="H13" s="27"/>
      <c r="I13" s="28"/>
      <c r="J13" s="21"/>
    </row>
    <row r="14" spans="1:10" s="4" customFormat="1" ht="30" customHeight="1" x14ac:dyDescent="0.2">
      <c r="A14" s="13">
        <v>42704</v>
      </c>
      <c r="B14" s="6" t="s">
        <v>30</v>
      </c>
      <c r="C14" s="7"/>
      <c r="D14" s="7">
        <v>350</v>
      </c>
      <c r="E14" s="18"/>
      <c r="H14" s="27"/>
      <c r="I14" s="28"/>
      <c r="J14" s="21"/>
    </row>
    <row r="15" spans="1:10" s="4" customFormat="1" ht="30" customHeight="1" x14ac:dyDescent="0.2">
      <c r="A15" s="13">
        <v>42704</v>
      </c>
      <c r="B15" s="6" t="s">
        <v>62</v>
      </c>
      <c r="C15" s="7"/>
      <c r="D15" s="7">
        <v>1350</v>
      </c>
      <c r="E15" s="18"/>
      <c r="F15" s="33">
        <f>+D14+D15</f>
        <v>1700</v>
      </c>
      <c r="H15" s="27"/>
      <c r="I15" s="28"/>
      <c r="J15" s="21"/>
    </row>
    <row r="16" spans="1:10" s="4" customFormat="1" ht="30" customHeight="1" x14ac:dyDescent="0.2">
      <c r="A16" s="13">
        <v>42617</v>
      </c>
      <c r="B16" s="6" t="s">
        <v>18</v>
      </c>
      <c r="C16" s="7"/>
      <c r="D16" s="7">
        <v>2290</v>
      </c>
      <c r="E16" s="17"/>
      <c r="F16"/>
      <c r="G16"/>
      <c r="H16" s="25"/>
      <c r="I16" s="28"/>
      <c r="J16" s="21"/>
    </row>
    <row r="17" spans="1:10" s="4" customFormat="1" ht="30" customHeight="1" x14ac:dyDescent="0.2">
      <c r="A17" s="13">
        <v>42617</v>
      </c>
      <c r="B17" s="6" t="s">
        <v>18</v>
      </c>
      <c r="C17" s="7"/>
      <c r="D17" s="7">
        <v>325</v>
      </c>
      <c r="E17" s="17"/>
      <c r="F17"/>
      <c r="G17"/>
      <c r="H17" s="25"/>
      <c r="I17" s="28"/>
      <c r="J17" s="21"/>
    </row>
    <row r="18" spans="1:10" s="4" customFormat="1" ht="30" customHeight="1" x14ac:dyDescent="0.2">
      <c r="A18" s="13">
        <v>42821</v>
      </c>
      <c r="B18" s="6" t="s">
        <v>18</v>
      </c>
      <c r="C18" s="7"/>
      <c r="D18" s="7">
        <v>260</v>
      </c>
      <c r="E18" s="17"/>
      <c r="F18"/>
      <c r="G18"/>
      <c r="H18" s="25"/>
      <c r="I18" s="28"/>
      <c r="J18" s="21"/>
    </row>
    <row r="19" spans="1:10" s="4" customFormat="1" ht="30" customHeight="1" x14ac:dyDescent="0.2">
      <c r="A19" s="13">
        <v>42617</v>
      </c>
      <c r="B19" s="6" t="s">
        <v>18</v>
      </c>
      <c r="C19" s="7"/>
      <c r="D19" s="7">
        <v>125</v>
      </c>
      <c r="E19" s="17"/>
      <c r="F19"/>
      <c r="G19"/>
      <c r="H19" s="25"/>
      <c r="I19" s="28"/>
      <c r="J19" s="21"/>
    </row>
    <row r="20" spans="1:10" s="4" customFormat="1" ht="30" customHeight="1" x14ac:dyDescent="0.2">
      <c r="A20" s="13">
        <v>42898</v>
      </c>
      <c r="B20" s="29" t="s">
        <v>18</v>
      </c>
      <c r="C20" s="7"/>
      <c r="D20" s="7">
        <v>95</v>
      </c>
      <c r="E20" s="17"/>
      <c r="F20"/>
      <c r="G20"/>
      <c r="H20" s="25"/>
      <c r="I20" s="28"/>
      <c r="J20" s="21"/>
    </row>
    <row r="21" spans="1:10" s="4" customFormat="1" ht="30" customHeight="1" x14ac:dyDescent="0.2">
      <c r="A21" s="13">
        <v>42400</v>
      </c>
      <c r="B21" s="6" t="s">
        <v>18</v>
      </c>
      <c r="C21" s="7"/>
      <c r="D21" s="7">
        <v>160</v>
      </c>
      <c r="E21" s="17"/>
      <c r="F21"/>
      <c r="G21"/>
      <c r="H21" s="25"/>
      <c r="I21" s="28"/>
      <c r="J21" s="21"/>
    </row>
    <row r="22" spans="1:10" s="4" customFormat="1" ht="30" customHeight="1" x14ac:dyDescent="0.2">
      <c r="A22" s="13">
        <v>42576</v>
      </c>
      <c r="B22" s="6" t="s">
        <v>18</v>
      </c>
      <c r="C22" s="7"/>
      <c r="D22" s="7">
        <v>100</v>
      </c>
      <c r="E22" s="17"/>
      <c r="F22" s="11">
        <f>SUM(D16:D22)</f>
        <v>3355</v>
      </c>
      <c r="G22"/>
      <c r="H22" s="25"/>
      <c r="I22" s="28"/>
      <c r="J22" s="21"/>
    </row>
    <row r="23" spans="1:10" s="4" customFormat="1" ht="30" customHeight="1" x14ac:dyDescent="0.2">
      <c r="A23" s="13">
        <v>42751</v>
      </c>
      <c r="B23" s="6" t="s">
        <v>15</v>
      </c>
      <c r="C23" s="7"/>
      <c r="D23" s="7">
        <v>300</v>
      </c>
      <c r="E23" s="17"/>
      <c r="F23"/>
      <c r="G23"/>
      <c r="H23" s="25"/>
      <c r="I23" s="28"/>
      <c r="J23" s="21"/>
    </row>
    <row r="24" spans="1:10" s="4" customFormat="1" ht="30" customHeight="1" x14ac:dyDescent="0.2">
      <c r="A24" s="13">
        <v>42613</v>
      </c>
      <c r="B24" s="6" t="s">
        <v>15</v>
      </c>
      <c r="C24" s="7"/>
      <c r="D24" s="7">
        <v>360</v>
      </c>
      <c r="E24" s="17"/>
      <c r="F24"/>
      <c r="G24"/>
      <c r="H24" s="25"/>
      <c r="I24" s="28"/>
      <c r="J24" s="21"/>
    </row>
    <row r="25" spans="1:10" s="4" customFormat="1" ht="30" customHeight="1" x14ac:dyDescent="0.2">
      <c r="A25" s="13">
        <v>42613</v>
      </c>
      <c r="B25" s="6" t="s">
        <v>15</v>
      </c>
      <c r="C25" s="7"/>
      <c r="D25" s="7">
        <v>340</v>
      </c>
      <c r="E25" s="17"/>
      <c r="F25"/>
      <c r="G25"/>
      <c r="H25" s="25"/>
      <c r="I25" s="28"/>
      <c r="J25" s="21"/>
    </row>
    <row r="26" spans="1:10" s="4" customFormat="1" ht="30" customHeight="1" x14ac:dyDescent="0.2">
      <c r="A26" s="13">
        <v>42704</v>
      </c>
      <c r="B26" s="6" t="s">
        <v>15</v>
      </c>
      <c r="C26" s="7"/>
      <c r="D26" s="7">
        <v>340</v>
      </c>
      <c r="E26" s="17"/>
      <c r="F26"/>
      <c r="G26"/>
      <c r="H26" s="25"/>
      <c r="I26" s="28"/>
      <c r="J26" s="21"/>
    </row>
    <row r="27" spans="1:10" s="4" customFormat="1" ht="30" customHeight="1" x14ac:dyDescent="0.2">
      <c r="A27" s="13">
        <v>42704</v>
      </c>
      <c r="B27" s="6" t="s">
        <v>15</v>
      </c>
      <c r="C27" s="7"/>
      <c r="D27" s="7">
        <v>260</v>
      </c>
      <c r="E27" s="17"/>
      <c r="F27"/>
      <c r="G27"/>
      <c r="H27" s="25"/>
      <c r="I27" s="28"/>
      <c r="J27" s="21"/>
    </row>
    <row r="28" spans="1:10" s="4" customFormat="1" ht="30" customHeight="1" x14ac:dyDescent="0.2">
      <c r="A28" s="13">
        <v>42786</v>
      </c>
      <c r="B28" s="6" t="s">
        <v>15</v>
      </c>
      <c r="C28" s="7"/>
      <c r="D28" s="7">
        <v>227</v>
      </c>
      <c r="E28" s="17"/>
      <c r="F28"/>
      <c r="G28"/>
      <c r="H28" s="25"/>
      <c r="I28" s="28"/>
      <c r="J28" s="21"/>
    </row>
    <row r="29" spans="1:10" s="4" customFormat="1" ht="30" customHeight="1" x14ac:dyDescent="0.2">
      <c r="A29" s="13">
        <v>42821</v>
      </c>
      <c r="B29" s="6" t="s">
        <v>15</v>
      </c>
      <c r="C29" s="7"/>
      <c r="D29" s="7">
        <v>450</v>
      </c>
      <c r="E29" s="17"/>
      <c r="F29"/>
      <c r="G29"/>
      <c r="H29" s="25"/>
      <c r="I29" s="28"/>
      <c r="J29" s="21"/>
    </row>
    <row r="30" spans="1:10" s="4" customFormat="1" ht="30" customHeight="1" x14ac:dyDescent="0.2">
      <c r="A30" s="13">
        <v>42877</v>
      </c>
      <c r="B30" s="6" t="s">
        <v>15</v>
      </c>
      <c r="C30" s="7"/>
      <c r="D30" s="7">
        <v>290</v>
      </c>
      <c r="E30" s="17"/>
      <c r="F30"/>
      <c r="G30"/>
      <c r="H30"/>
      <c r="I30"/>
      <c r="J30" s="21"/>
    </row>
    <row r="31" spans="1:10" s="4" customFormat="1" ht="30" customHeight="1" x14ac:dyDescent="0.2">
      <c r="A31" s="13">
        <v>42704</v>
      </c>
      <c r="B31" s="6" t="s">
        <v>15</v>
      </c>
      <c r="C31" s="7"/>
      <c r="D31" s="7">
        <v>50</v>
      </c>
      <c r="E31" s="17"/>
      <c r="F31"/>
      <c r="G31"/>
      <c r="H31"/>
      <c r="I31"/>
      <c r="J31" s="21"/>
    </row>
    <row r="32" spans="1:10" s="4" customFormat="1" ht="30" customHeight="1" x14ac:dyDescent="0.2">
      <c r="A32" s="13">
        <v>42704</v>
      </c>
      <c r="B32" s="6" t="s">
        <v>15</v>
      </c>
      <c r="C32" s="7"/>
      <c r="D32" s="7">
        <v>35</v>
      </c>
      <c r="E32" s="17"/>
      <c r="F32" s="11">
        <f>SUM(D23:D32)</f>
        <v>2652</v>
      </c>
      <c r="G32"/>
      <c r="H32"/>
      <c r="I32"/>
      <c r="J32" s="21">
        <v>500</v>
      </c>
    </row>
    <row r="33" spans="1:10" s="4" customFormat="1" ht="30" customHeight="1" x14ac:dyDescent="0.2">
      <c r="A33" s="13">
        <v>42828</v>
      </c>
      <c r="B33" s="6" t="s">
        <v>57</v>
      </c>
      <c r="C33" s="7"/>
      <c r="D33" s="7">
        <v>350</v>
      </c>
      <c r="E33" s="17"/>
      <c r="F33"/>
      <c r="G33"/>
      <c r="H33"/>
      <c r="I33"/>
      <c r="J33" s="21">
        <v>200</v>
      </c>
    </row>
    <row r="34" spans="1:10" s="4" customFormat="1" ht="30" customHeight="1" x14ac:dyDescent="0.2">
      <c r="A34" s="13">
        <v>42400</v>
      </c>
      <c r="B34" s="6" t="s">
        <v>59</v>
      </c>
      <c r="C34" s="7"/>
      <c r="D34" s="7">
        <v>350</v>
      </c>
      <c r="E34" s="17"/>
      <c r="F34"/>
      <c r="G34"/>
      <c r="H34"/>
      <c r="I34"/>
      <c r="J34" s="21">
        <v>50</v>
      </c>
    </row>
    <row r="35" spans="1:10" s="4" customFormat="1" ht="30" customHeight="1" x14ac:dyDescent="0.2">
      <c r="A35" s="13">
        <v>42793</v>
      </c>
      <c r="B35" s="6" t="s">
        <v>59</v>
      </c>
      <c r="C35" s="7"/>
      <c r="D35" s="7">
        <v>350</v>
      </c>
      <c r="E35" s="17"/>
      <c r="F35"/>
      <c r="G35"/>
      <c r="H35"/>
      <c r="I35"/>
      <c r="J35" s="21">
        <v>20</v>
      </c>
    </row>
    <row r="36" spans="1:10" s="4" customFormat="1" ht="30" customHeight="1" x14ac:dyDescent="0.2">
      <c r="A36" s="13">
        <v>42617</v>
      </c>
      <c r="B36" s="6" t="s">
        <v>60</v>
      </c>
      <c r="C36" s="7"/>
      <c r="D36" s="7">
        <v>350</v>
      </c>
      <c r="E36" s="17"/>
      <c r="F36" s="11">
        <f>SUM(D33:D36)</f>
        <v>1400</v>
      </c>
      <c r="G36"/>
      <c r="H36"/>
      <c r="I36"/>
      <c r="J36" s="21"/>
    </row>
    <row r="37" spans="1:10" s="4" customFormat="1" ht="30" customHeight="1" x14ac:dyDescent="0.2">
      <c r="A37" s="13">
        <v>42576</v>
      </c>
      <c r="B37" s="6" t="s">
        <v>10</v>
      </c>
      <c r="C37" s="7"/>
      <c r="D37" s="7">
        <v>300</v>
      </c>
      <c r="E37" s="17"/>
      <c r="F37"/>
      <c r="G37"/>
      <c r="H37"/>
      <c r="I37"/>
      <c r="J37" s="21"/>
    </row>
    <row r="38" spans="1:10" s="4" customFormat="1" ht="30" customHeight="1" x14ac:dyDescent="0.2">
      <c r="A38" s="13">
        <v>42786</v>
      </c>
      <c r="B38" s="6" t="s">
        <v>10</v>
      </c>
      <c r="C38" s="7"/>
      <c r="D38" s="7">
        <v>375</v>
      </c>
      <c r="E38" s="17"/>
      <c r="F38"/>
      <c r="G38"/>
      <c r="H38"/>
      <c r="I38"/>
      <c r="J38" s="21"/>
    </row>
    <row r="39" spans="1:10" s="4" customFormat="1" ht="30" customHeight="1" x14ac:dyDescent="0.2">
      <c r="A39" s="13">
        <v>42849</v>
      </c>
      <c r="B39" s="6" t="s">
        <v>10</v>
      </c>
      <c r="C39" s="7"/>
      <c r="D39" s="7">
        <v>375</v>
      </c>
      <c r="E39" s="17"/>
      <c r="F39"/>
      <c r="G39"/>
      <c r="H39"/>
      <c r="I39"/>
      <c r="J39" s="21"/>
    </row>
    <row r="40" spans="1:10" s="4" customFormat="1" ht="30" customHeight="1" x14ac:dyDescent="0.2">
      <c r="A40" s="13">
        <v>42877</v>
      </c>
      <c r="B40" s="6" t="s">
        <v>10</v>
      </c>
      <c r="C40" s="7"/>
      <c r="D40" s="7">
        <v>375</v>
      </c>
      <c r="E40" s="17"/>
      <c r="F40" s="11">
        <f>SUM(D37:D40)</f>
        <v>1425</v>
      </c>
      <c r="G40"/>
      <c r="H40"/>
      <c r="I40"/>
      <c r="J40" s="21"/>
    </row>
    <row r="41" spans="1:10" s="4" customFormat="1" ht="30" customHeight="1" x14ac:dyDescent="0.2">
      <c r="A41" s="13">
        <v>42751</v>
      </c>
      <c r="B41" s="6" t="s">
        <v>40</v>
      </c>
      <c r="C41" s="7"/>
      <c r="D41" s="7">
        <v>1775</v>
      </c>
      <c r="E41" s="17"/>
      <c r="F41"/>
      <c r="G41"/>
      <c r="H41"/>
      <c r="I41"/>
      <c r="J41" s="21"/>
    </row>
    <row r="42" spans="1:10" s="4" customFormat="1" ht="30" customHeight="1" x14ac:dyDescent="0.2">
      <c r="A42" s="13">
        <v>42704</v>
      </c>
      <c r="B42" s="10" t="s">
        <v>25</v>
      </c>
      <c r="C42" s="7"/>
      <c r="D42" s="7">
        <v>1995</v>
      </c>
      <c r="E42" s="17"/>
      <c r="F42"/>
      <c r="G42"/>
      <c r="H42"/>
      <c r="I42"/>
      <c r="J42" s="21"/>
    </row>
    <row r="43" spans="1:10" s="4" customFormat="1" ht="30" customHeight="1" x14ac:dyDescent="0.2">
      <c r="A43" s="13">
        <v>43074</v>
      </c>
      <c r="B43" s="10" t="s">
        <v>35</v>
      </c>
      <c r="C43" s="7"/>
      <c r="D43" s="7">
        <v>1775</v>
      </c>
      <c r="E43" s="17"/>
      <c r="F43"/>
      <c r="G43" s="30"/>
      <c r="H43"/>
      <c r="I43"/>
      <c r="J43" s="21"/>
    </row>
    <row r="44" spans="1:10" s="4" customFormat="1" ht="30" customHeight="1" x14ac:dyDescent="0.2">
      <c r="A44" s="13">
        <v>42704</v>
      </c>
      <c r="B44" s="10" t="s">
        <v>26</v>
      </c>
      <c r="C44" s="7"/>
      <c r="D44" s="7">
        <v>1995</v>
      </c>
      <c r="E44" s="17"/>
      <c r="F44"/>
      <c r="G44" s="24"/>
      <c r="H44"/>
      <c r="I44"/>
      <c r="J44" s="21"/>
    </row>
    <row r="45" spans="1:10" s="4" customFormat="1" ht="30" customHeight="1" x14ac:dyDescent="0.2">
      <c r="A45" s="13">
        <v>43074</v>
      </c>
      <c r="B45" s="10" t="s">
        <v>37</v>
      </c>
      <c r="C45" s="7"/>
      <c r="D45" s="7">
        <v>1775</v>
      </c>
      <c r="E45" s="17"/>
      <c r="F45"/>
      <c r="G45" s="24"/>
      <c r="H45" s="25"/>
      <c r="I45" s="28"/>
      <c r="J45" s="21"/>
    </row>
    <row r="46" spans="1:10" s="4" customFormat="1" ht="30" customHeight="1" x14ac:dyDescent="0.2">
      <c r="A46" s="13">
        <v>42704</v>
      </c>
      <c r="B46" s="10" t="s">
        <v>27</v>
      </c>
      <c r="C46" s="7"/>
      <c r="D46" s="7">
        <v>1995</v>
      </c>
      <c r="E46" s="17"/>
      <c r="F46"/>
      <c r="G46" s="24"/>
      <c r="H46" s="25"/>
      <c r="I46" s="26"/>
      <c r="J46" s="21"/>
    </row>
    <row r="47" spans="1:10" s="4" customFormat="1" ht="30" customHeight="1" x14ac:dyDescent="0.2">
      <c r="A47" s="13">
        <v>42704</v>
      </c>
      <c r="B47" s="10" t="s">
        <v>24</v>
      </c>
      <c r="C47" s="7"/>
      <c r="D47" s="7">
        <v>1995</v>
      </c>
      <c r="E47" s="17"/>
      <c r="F47"/>
      <c r="G47"/>
      <c r="H47" s="25"/>
      <c r="I47" s="26"/>
      <c r="J47" s="21"/>
    </row>
    <row r="48" spans="1:10" s="4" customFormat="1" ht="30" customHeight="1" x14ac:dyDescent="0.2">
      <c r="A48" s="13">
        <v>43074</v>
      </c>
      <c r="B48" s="10" t="s">
        <v>36</v>
      </c>
      <c r="C48" s="7"/>
      <c r="D48" s="7">
        <v>900</v>
      </c>
      <c r="E48" s="17"/>
      <c r="F48"/>
      <c r="G48" s="11"/>
      <c r="H48" s="25"/>
      <c r="I48" s="26"/>
      <c r="J48" s="21"/>
    </row>
    <row r="49" spans="1:10" s="4" customFormat="1" ht="30" customHeight="1" x14ac:dyDescent="0.2">
      <c r="A49" s="13">
        <v>42814</v>
      </c>
      <c r="B49" s="6" t="s">
        <v>48</v>
      </c>
      <c r="C49" s="7"/>
      <c r="D49" s="7">
        <v>3550</v>
      </c>
      <c r="E49" s="17"/>
      <c r="F49"/>
      <c r="G49"/>
      <c r="H49" s="25"/>
      <c r="I49" s="26"/>
      <c r="J49" s="21"/>
    </row>
    <row r="50" spans="1:10" s="4" customFormat="1" ht="30" customHeight="1" x14ac:dyDescent="0.2">
      <c r="A50" s="13">
        <v>42928</v>
      </c>
      <c r="B50" s="29" t="s">
        <v>52</v>
      </c>
      <c r="C50" s="7"/>
      <c r="D50" s="7">
        <v>7100</v>
      </c>
      <c r="E50" s="17"/>
      <c r="F50"/>
      <c r="G50" s="23"/>
      <c r="H50" s="25"/>
      <c r="I50" s="26"/>
      <c r="J50" s="21"/>
    </row>
    <row r="51" spans="1:10" s="4" customFormat="1" ht="30" customHeight="1" x14ac:dyDescent="0.2">
      <c r="A51" s="13">
        <v>42877</v>
      </c>
      <c r="B51" s="29" t="s">
        <v>51</v>
      </c>
      <c r="C51" s="7"/>
      <c r="D51" s="7">
        <v>7400</v>
      </c>
      <c r="E51" s="17"/>
      <c r="F51"/>
      <c r="G51"/>
      <c r="H51" s="25"/>
      <c r="I51" s="26"/>
      <c r="J51" s="21"/>
    </row>
    <row r="52" spans="1:10" s="4" customFormat="1" ht="30" customHeight="1" x14ac:dyDescent="0.2">
      <c r="A52" s="13">
        <v>42849</v>
      </c>
      <c r="B52" s="29" t="s">
        <v>50</v>
      </c>
      <c r="C52" s="7"/>
      <c r="D52" s="7">
        <v>7100</v>
      </c>
      <c r="E52" s="17"/>
      <c r="F52"/>
      <c r="G52"/>
      <c r="H52" s="25"/>
      <c r="I52" s="26"/>
      <c r="J52" s="21"/>
    </row>
    <row r="53" spans="1:10" s="4" customFormat="1" ht="30" customHeight="1" x14ac:dyDescent="0.2">
      <c r="A53" s="13">
        <v>42576</v>
      </c>
      <c r="B53" s="6" t="s">
        <v>63</v>
      </c>
      <c r="C53" s="7"/>
      <c r="D53" s="7">
        <v>5325</v>
      </c>
      <c r="E53" s="17"/>
      <c r="F53"/>
      <c r="G53"/>
      <c r="H53" s="25"/>
      <c r="I53" s="26"/>
      <c r="J53" s="21"/>
    </row>
    <row r="54" spans="1:10" s="4" customFormat="1" ht="30" customHeight="1" x14ac:dyDescent="0.2">
      <c r="A54" s="13">
        <v>42632</v>
      </c>
      <c r="B54" s="6" t="s">
        <v>63</v>
      </c>
      <c r="C54" s="7"/>
      <c r="D54" s="7">
        <v>5325</v>
      </c>
      <c r="E54" s="17"/>
      <c r="F54"/>
      <c r="G54"/>
      <c r="H54" s="25"/>
      <c r="I54" s="26"/>
      <c r="J54" s="21"/>
    </row>
    <row r="55" spans="1:10" s="4" customFormat="1" ht="30" customHeight="1" x14ac:dyDescent="0.2">
      <c r="A55" s="13">
        <v>42400</v>
      </c>
      <c r="B55" s="6" t="s">
        <v>43</v>
      </c>
      <c r="C55" s="7"/>
      <c r="D55" s="7">
        <v>7100</v>
      </c>
      <c r="E55" s="17"/>
      <c r="F55"/>
      <c r="G55"/>
      <c r="H55" s="25"/>
      <c r="I55" s="26"/>
      <c r="J55" s="21"/>
    </row>
    <row r="56" spans="1:10" s="4" customFormat="1" ht="30" customHeight="1" x14ac:dyDescent="0.2">
      <c r="A56" s="13">
        <v>42786</v>
      </c>
      <c r="B56" s="6" t="s">
        <v>44</v>
      </c>
      <c r="C56" s="7"/>
      <c r="D56" s="7">
        <v>7100</v>
      </c>
      <c r="E56" s="17"/>
      <c r="F56" s="11">
        <f>SUM(D41:D56)</f>
        <v>64205</v>
      </c>
      <c r="G56"/>
      <c r="H56" s="25"/>
      <c r="I56" s="26"/>
      <c r="J56" s="21"/>
    </row>
    <row r="57" spans="1:10" s="4" customFormat="1" ht="30" customHeight="1" x14ac:dyDescent="0.2">
      <c r="A57" s="13"/>
      <c r="B57" s="29"/>
      <c r="C57" s="7"/>
      <c r="D57" s="7"/>
      <c r="E57" s="17"/>
      <c r="F57"/>
      <c r="G57"/>
      <c r="H57" s="25"/>
      <c r="I57" s="26"/>
      <c r="J57" s="21"/>
    </row>
    <row r="58" spans="1:10" s="4" customFormat="1" ht="30" customHeight="1" x14ac:dyDescent="0.2">
      <c r="A58" s="13"/>
      <c r="B58" s="29"/>
      <c r="C58" s="7"/>
      <c r="D58" s="7"/>
      <c r="E58" s="17"/>
      <c r="F58"/>
      <c r="G58" s="24"/>
      <c r="H58"/>
      <c r="I58"/>
      <c r="J58" s="21"/>
    </row>
    <row r="59" spans="1:10" s="4" customFormat="1" ht="30" customHeight="1" x14ac:dyDescent="0.2">
      <c r="A59" s="13"/>
      <c r="B59" s="29"/>
      <c r="C59" s="7"/>
      <c r="D59" s="7"/>
      <c r="E59" s="17"/>
      <c r="F59"/>
      <c r="G59" s="24"/>
      <c r="H59"/>
      <c r="I59"/>
      <c r="J59" s="21"/>
    </row>
    <row r="60" spans="1:10" s="4" customFormat="1" ht="30" customHeight="1" x14ac:dyDescent="0.2">
      <c r="A60" s="13"/>
      <c r="B60" s="29"/>
      <c r="C60" s="7"/>
      <c r="D60" s="7"/>
      <c r="E60" s="17"/>
      <c r="F60"/>
      <c r="G60" s="24"/>
      <c r="H60"/>
      <c r="I60"/>
      <c r="J60" s="21"/>
    </row>
    <row r="61" spans="1:10" s="4" customFormat="1" ht="30" customHeight="1" x14ac:dyDescent="0.2">
      <c r="A61" s="13"/>
      <c r="B61" s="29"/>
      <c r="C61" s="7"/>
      <c r="D61" s="7"/>
      <c r="E61" s="17"/>
      <c r="F61"/>
      <c r="G61" s="24"/>
      <c r="H61"/>
      <c r="I61"/>
      <c r="J61" s="21"/>
    </row>
    <row r="62" spans="1:10" s="4" customFormat="1" ht="30" customHeight="1" x14ac:dyDescent="0.2">
      <c r="A62" s="13"/>
      <c r="B62" s="29"/>
      <c r="C62" s="7"/>
      <c r="D62" s="7"/>
      <c r="E62" s="17"/>
      <c r="F62"/>
      <c r="G62" s="24"/>
      <c r="H62"/>
      <c r="I62"/>
      <c r="J62" s="21"/>
    </row>
    <row r="63" spans="1:10" s="4" customFormat="1" ht="30" customHeight="1" x14ac:dyDescent="0.2">
      <c r="A63" s="12"/>
      <c r="B63" s="8" t="s">
        <v>6</v>
      </c>
      <c r="C63" s="9">
        <f>SUM(C2:C19)</f>
        <v>0</v>
      </c>
      <c r="D63" s="9">
        <f>SUM(D9:D24)</f>
        <v>15515</v>
      </c>
      <c r="E63" s="17"/>
      <c r="F63"/>
      <c r="J63" s="21"/>
    </row>
    <row r="64" spans="1:10" x14ac:dyDescent="0.2">
      <c r="B64" s="2"/>
      <c r="C64" s="1"/>
      <c r="D64" s="1"/>
    </row>
    <row r="66" spans="1:11" x14ac:dyDescent="0.2">
      <c r="C66" s="11"/>
    </row>
    <row r="67" spans="1:11" x14ac:dyDescent="0.2">
      <c r="D67" s="11"/>
    </row>
    <row r="68" spans="1:11" x14ac:dyDescent="0.2">
      <c r="C68" s="11"/>
    </row>
    <row r="70" spans="1:11" x14ac:dyDescent="0.2">
      <c r="B70" t="s">
        <v>53</v>
      </c>
      <c r="C70" s="31">
        <f>+C7</f>
        <v>0</v>
      </c>
    </row>
    <row r="72" spans="1:11" s="17" customFormat="1" x14ac:dyDescent="0.2">
      <c r="A72"/>
      <c r="B72" s="32" t="s">
        <v>54</v>
      </c>
      <c r="C72" s="24">
        <f>52535-3800</f>
        <v>48735</v>
      </c>
      <c r="D72"/>
      <c r="F72"/>
      <c r="G72"/>
      <c r="H72" s="25"/>
      <c r="I72" s="26"/>
      <c r="J72" s="20"/>
      <c r="K72"/>
    </row>
    <row r="73" spans="1:11" s="17" customFormat="1" x14ac:dyDescent="0.2">
      <c r="A73"/>
      <c r="B73" s="16"/>
      <c r="C73"/>
      <c r="D73"/>
      <c r="F73"/>
      <c r="G73"/>
      <c r="H73" s="25"/>
      <c r="I73" s="26"/>
      <c r="J73" s="20"/>
      <c r="K73"/>
    </row>
    <row r="74" spans="1:11" s="17" customFormat="1" x14ac:dyDescent="0.2">
      <c r="A74"/>
      <c r="B74" s="32" t="s">
        <v>55</v>
      </c>
      <c r="C74" s="23">
        <f>+C70+C72</f>
        <v>48735</v>
      </c>
      <c r="D74"/>
      <c r="F74"/>
      <c r="G74"/>
      <c r="H74" s="25"/>
      <c r="I74" s="26"/>
      <c r="J74" s="20"/>
      <c r="K74"/>
    </row>
    <row r="75" spans="1:11" s="17" customFormat="1" x14ac:dyDescent="0.2">
      <c r="A75"/>
      <c r="B75" s="16"/>
      <c r="C75"/>
      <c r="D75"/>
      <c r="F75"/>
      <c r="G75"/>
      <c r="H75" s="25"/>
      <c r="I75" s="26"/>
      <c r="J75" s="20"/>
      <c r="K75"/>
    </row>
    <row r="80" spans="1:11" s="17" customFormat="1" x14ac:dyDescent="0.2">
      <c r="A80"/>
      <c r="B80"/>
      <c r="C80"/>
      <c r="D80"/>
      <c r="F80"/>
      <c r="G80"/>
      <c r="H80" s="25"/>
      <c r="I80" s="26"/>
      <c r="J80" s="20"/>
      <c r="K80"/>
    </row>
    <row r="94" spans="5:5" x14ac:dyDescent="0.2">
      <c r="E94" s="19"/>
    </row>
  </sheetData>
  <sortState ref="A7:D56">
    <sortCondition ref="B7:B56"/>
  </sortState>
  <mergeCells count="3">
    <mergeCell ref="B1:D1"/>
    <mergeCell ref="B3:D3"/>
    <mergeCell ref="B4:D4"/>
  </mergeCells>
  <pageMargins left="0.7" right="0.7" top="0.75" bottom="0.75" header="0.3" footer="0.3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Julio 2016</vt:lpstr>
      <vt:lpstr>Julio 2016 (2)</vt:lpstr>
      <vt:lpstr>'Julio 2016'!Área_de_impresión</vt:lpstr>
      <vt:lpstr>'Julio 2016 (2)'!Área_de_impresión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alfredo</cp:lastModifiedBy>
  <cp:lastPrinted>2017-06-19T16:16:17Z</cp:lastPrinted>
  <dcterms:created xsi:type="dcterms:W3CDTF">2015-08-27T00:39:14Z</dcterms:created>
  <dcterms:modified xsi:type="dcterms:W3CDTF">2017-06-26T22:43:59Z</dcterms:modified>
</cp:coreProperties>
</file>